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dglavicic\Desktop\2026\"/>
    </mc:Choice>
  </mc:AlternateContent>
  <xr:revisionPtr revIDLastSave="0" documentId="8_{ED86B8B4-4519-41A6-A5C1-2B9F18A1372D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7" l="1"/>
  <c r="F66" i="7"/>
  <c r="F63" i="7" s="1"/>
  <c r="G64" i="7"/>
  <c r="F64" i="7"/>
  <c r="G63" i="7"/>
  <c r="G61" i="7"/>
  <c r="F61" i="7"/>
  <c r="G57" i="7"/>
  <c r="G56" i="7" s="1"/>
  <c r="G52" i="7" s="1"/>
  <c r="F57" i="7"/>
  <c r="F56" i="7"/>
  <c r="G76" i="7"/>
  <c r="G75" i="7"/>
  <c r="G73" i="7"/>
  <c r="G72" i="7" s="1"/>
  <c r="G71" i="7" s="1"/>
  <c r="G84" i="7"/>
  <c r="G83" i="7" s="1"/>
  <c r="G81" i="7"/>
  <c r="G80" i="7" s="1"/>
  <c r="G79" i="7" s="1"/>
  <c r="F84" i="7"/>
  <c r="F83" i="7" s="1"/>
  <c r="F81" i="7"/>
  <c r="F80" i="7" s="1"/>
  <c r="F79" i="7" s="1"/>
  <c r="F76" i="7"/>
  <c r="F75" i="7"/>
  <c r="F73" i="7"/>
  <c r="F72" i="7"/>
  <c r="F71" i="7"/>
  <c r="G95" i="7"/>
  <c r="F95" i="7"/>
  <c r="F94" i="7" s="1"/>
  <c r="F93" i="7" s="1"/>
  <c r="G94" i="7"/>
  <c r="G93" i="7" s="1"/>
  <c r="F97" i="7"/>
  <c r="G97" i="7"/>
  <c r="E11" i="7"/>
  <c r="D98" i="7"/>
  <c r="D101" i="7"/>
  <c r="D102" i="7"/>
  <c r="D104" i="7"/>
  <c r="D105" i="7"/>
  <c r="D83" i="7"/>
  <c r="D10" i="8"/>
  <c r="F24" i="3"/>
  <c r="F25" i="3"/>
  <c r="F10" i="3"/>
  <c r="F52" i="7" l="1"/>
  <c r="E97" i="7"/>
  <c r="E98" i="7"/>
  <c r="E99" i="7"/>
  <c r="E94" i="7"/>
  <c r="E95" i="7"/>
  <c r="C30" i="7"/>
  <c r="C6" i="7"/>
  <c r="C99" i="7"/>
  <c r="C98" i="7" s="1"/>
  <c r="C102" i="7"/>
  <c r="C101" i="7" s="1"/>
  <c r="C105" i="7"/>
  <c r="C104" i="7" s="1"/>
  <c r="F22" i="8"/>
  <c r="F20" i="8"/>
  <c r="F19" i="8"/>
  <c r="F17" i="8"/>
  <c r="F14" i="8"/>
  <c r="F12" i="8"/>
  <c r="B30" i="8"/>
  <c r="G31" i="3"/>
  <c r="H31" i="3"/>
  <c r="F29" i="10" l="1"/>
  <c r="F22" i="10"/>
  <c r="D91" i="7"/>
  <c r="E91" i="7"/>
  <c r="F91" i="7"/>
  <c r="D89" i="7"/>
  <c r="E89" i="7"/>
  <c r="F89" i="7"/>
  <c r="G89" i="7"/>
  <c r="D86" i="7"/>
  <c r="D84" i="7"/>
  <c r="E84" i="7"/>
  <c r="E83" i="7" s="1"/>
  <c r="D81" i="7"/>
  <c r="D80" i="7" s="1"/>
  <c r="E81" i="7"/>
  <c r="E80" i="7" s="1"/>
  <c r="D76" i="7"/>
  <c r="D75" i="7" s="1"/>
  <c r="E76" i="7"/>
  <c r="E75" i="7" s="1"/>
  <c r="D73" i="7"/>
  <c r="E73" i="7"/>
  <c r="D72" i="7"/>
  <c r="E72" i="7"/>
  <c r="D93" i="7"/>
  <c r="E93" i="7"/>
  <c r="C95" i="7"/>
  <c r="C94" i="7" s="1"/>
  <c r="C93" i="7" s="1"/>
  <c r="D66" i="7"/>
  <c r="E66" i="7"/>
  <c r="D64" i="7"/>
  <c r="E64" i="7"/>
  <c r="D61" i="7"/>
  <c r="E61" i="7"/>
  <c r="D57" i="7"/>
  <c r="E57" i="7"/>
  <c r="D50" i="7"/>
  <c r="D49" i="7" s="1"/>
  <c r="E50" i="7"/>
  <c r="E49" i="7" s="1"/>
  <c r="F50" i="7"/>
  <c r="F49" i="7" s="1"/>
  <c r="G50" i="7"/>
  <c r="G49" i="7" s="1"/>
  <c r="D47" i="7"/>
  <c r="D46" i="7" s="1"/>
  <c r="E47" i="7"/>
  <c r="E46" i="7" s="1"/>
  <c r="F47" i="7"/>
  <c r="F46" i="7" s="1"/>
  <c r="G47" i="7"/>
  <c r="G46" i="7" s="1"/>
  <c r="D44" i="7"/>
  <c r="E44" i="7"/>
  <c r="F44" i="7"/>
  <c r="G44" i="7"/>
  <c r="D41" i="7"/>
  <c r="E41" i="7"/>
  <c r="F41" i="7"/>
  <c r="G41" i="7"/>
  <c r="D38" i="7"/>
  <c r="D37" i="7" s="1"/>
  <c r="E38" i="7"/>
  <c r="E37" i="7" s="1"/>
  <c r="F38" i="7"/>
  <c r="F37" i="7" s="1"/>
  <c r="G38" i="7"/>
  <c r="G37" i="7" s="1"/>
  <c r="D31" i="7"/>
  <c r="D30" i="7" s="1"/>
  <c r="E31" i="7"/>
  <c r="E30" i="7" s="1"/>
  <c r="F31" i="7"/>
  <c r="F30" i="7" s="1"/>
  <c r="G31" i="7"/>
  <c r="G30" i="7" s="1"/>
  <c r="D25" i="7"/>
  <c r="D24" i="7" s="1"/>
  <c r="E25" i="7"/>
  <c r="E24" i="7" s="1"/>
  <c r="F25" i="7"/>
  <c r="F24" i="7" s="1"/>
  <c r="G25" i="7"/>
  <c r="G24" i="7" s="1"/>
  <c r="D21" i="7"/>
  <c r="D20" i="7" s="1"/>
  <c r="E21" i="7"/>
  <c r="E20" i="7" s="1"/>
  <c r="F21" i="7"/>
  <c r="F20" i="7" s="1"/>
  <c r="G21" i="7"/>
  <c r="G20" i="7" s="1"/>
  <c r="D18" i="7"/>
  <c r="E18" i="7"/>
  <c r="F18" i="7"/>
  <c r="G18" i="7"/>
  <c r="D16" i="7"/>
  <c r="E16" i="7"/>
  <c r="F16" i="7"/>
  <c r="G16" i="7"/>
  <c r="D13" i="7"/>
  <c r="E13" i="7"/>
  <c r="F13" i="7"/>
  <c r="G13" i="7"/>
  <c r="D11" i="7"/>
  <c r="F11" i="7"/>
  <c r="G11" i="7"/>
  <c r="G10" i="7" s="1"/>
  <c r="D8" i="7"/>
  <c r="D7" i="7" s="1"/>
  <c r="E8" i="7"/>
  <c r="E7" i="7" s="1"/>
  <c r="F8" i="7"/>
  <c r="F7" i="7" s="1"/>
  <c r="G8" i="7"/>
  <c r="G7" i="7" s="1"/>
  <c r="C97" i="7"/>
  <c r="C11" i="5"/>
  <c r="D11" i="5"/>
  <c r="E11" i="5"/>
  <c r="F11" i="5"/>
  <c r="B11" i="5"/>
  <c r="D31" i="3"/>
  <c r="F14" i="10"/>
  <c r="D88" i="7" l="1"/>
  <c r="D79" i="7" s="1"/>
  <c r="E63" i="7"/>
  <c r="G88" i="7"/>
  <c r="G87" i="7" s="1"/>
  <c r="G86" i="7" s="1"/>
  <c r="D63" i="7"/>
  <c r="D10" i="7"/>
  <c r="G40" i="7"/>
  <c r="G36" i="7" s="1"/>
  <c r="E71" i="7"/>
  <c r="F15" i="7"/>
  <c r="F40" i="7"/>
  <c r="F36" i="7" s="1"/>
  <c r="F88" i="7"/>
  <c r="E88" i="7"/>
  <c r="E79" i="7" s="1"/>
  <c r="D71" i="7"/>
  <c r="G15" i="7"/>
  <c r="D40" i="7"/>
  <c r="D36" i="7" s="1"/>
  <c r="E56" i="7"/>
  <c r="E52" i="7" s="1"/>
  <c r="E15" i="7"/>
  <c r="D56" i="7"/>
  <c r="D52" i="7" s="1"/>
  <c r="E40" i="7"/>
  <c r="E36" i="7" s="1"/>
  <c r="D15" i="7"/>
  <c r="F10" i="7"/>
  <c r="E10" i="7"/>
  <c r="I11" i="10"/>
  <c r="I14" i="10" s="1"/>
  <c r="F87" i="7" l="1"/>
  <c r="F86" i="7" s="1"/>
  <c r="D97" i="7"/>
  <c r="C81" i="7"/>
  <c r="C80" i="7" s="1"/>
  <c r="C84" i="7"/>
  <c r="C83" i="7" s="1"/>
  <c r="C89" i="7"/>
  <c r="C91" i="7"/>
  <c r="C73" i="7"/>
  <c r="C72" i="7" s="1"/>
  <c r="C76" i="7"/>
  <c r="C75" i="7" s="1"/>
  <c r="C57" i="7"/>
  <c r="C66" i="7"/>
  <c r="C64" i="7"/>
  <c r="C61" i="7"/>
  <c r="C54" i="7"/>
  <c r="C53" i="7" s="1"/>
  <c r="C50" i="7"/>
  <c r="C49" i="7" s="1"/>
  <c r="C47" i="7"/>
  <c r="C46" i="7" s="1"/>
  <c r="C44" i="7"/>
  <c r="C41" i="7"/>
  <c r="C38" i="7"/>
  <c r="C37" i="7" s="1"/>
  <c r="C31" i="7"/>
  <c r="C25" i="7"/>
  <c r="C24" i="7" s="1"/>
  <c r="C21" i="7"/>
  <c r="C20" i="7" s="1"/>
  <c r="C18" i="7"/>
  <c r="C16" i="7"/>
  <c r="C11" i="7"/>
  <c r="C13" i="7"/>
  <c r="C8" i="7"/>
  <c r="C7" i="7" s="1"/>
  <c r="C11" i="8"/>
  <c r="D25" i="3"/>
  <c r="C10" i="7" l="1"/>
  <c r="C15" i="7"/>
  <c r="C56" i="7"/>
  <c r="C88" i="7"/>
  <c r="C79" i="7" s="1"/>
  <c r="C71" i="7"/>
  <c r="C63" i="7"/>
  <c r="C40" i="7"/>
  <c r="C36" i="7" s="1"/>
  <c r="C52" i="7" l="1"/>
  <c r="F11" i="10"/>
  <c r="D6" i="7"/>
  <c r="D5" i="7" s="1"/>
  <c r="E25" i="3"/>
  <c r="G25" i="3"/>
  <c r="H25" i="3"/>
  <c r="F6" i="7"/>
  <c r="F5" i="7" s="1"/>
  <c r="G6" i="7"/>
  <c r="G5" i="7" s="1"/>
  <c r="E6" i="7"/>
  <c r="E5" i="7" s="1"/>
  <c r="C5" i="7" l="1"/>
  <c r="D10" i="3"/>
  <c r="E10" i="3"/>
  <c r="D24" i="3"/>
  <c r="E24" i="3" l="1"/>
  <c r="F31" i="3"/>
  <c r="G10" i="3"/>
  <c r="F41" i="8"/>
  <c r="E41" i="8"/>
  <c r="F38" i="8"/>
  <c r="E38" i="8"/>
  <c r="F36" i="8"/>
  <c r="E36" i="8"/>
  <c r="F33" i="8"/>
  <c r="E33" i="8"/>
  <c r="F31" i="8"/>
  <c r="E31" i="8"/>
  <c r="C38" i="8"/>
  <c r="F21" i="8"/>
  <c r="E21" i="8"/>
  <c r="F18" i="8"/>
  <c r="E18" i="8"/>
  <c r="F16" i="8"/>
  <c r="E16" i="8"/>
  <c r="F13" i="8"/>
  <c r="E13" i="8"/>
  <c r="F11" i="8"/>
  <c r="E11" i="8"/>
  <c r="E30" i="8" l="1"/>
  <c r="F30" i="8"/>
  <c r="F10" i="8"/>
  <c r="E10" i="8"/>
  <c r="H24" i="3"/>
  <c r="G24" i="3"/>
  <c r="D41" i="8"/>
  <c r="D38" i="8"/>
  <c r="C36" i="8"/>
  <c r="D36" i="8"/>
  <c r="C33" i="8"/>
  <c r="D33" i="8"/>
  <c r="C31" i="8"/>
  <c r="D31" i="8"/>
  <c r="B41" i="8"/>
  <c r="B38" i="8"/>
  <c r="B36" i="8"/>
  <c r="B33" i="8"/>
  <c r="B31" i="8"/>
  <c r="C21" i="8"/>
  <c r="D21" i="8"/>
  <c r="C18" i="8"/>
  <c r="D18" i="8"/>
  <c r="C16" i="8"/>
  <c r="D16" i="8"/>
  <c r="C13" i="8"/>
  <c r="D13" i="8"/>
  <c r="D11" i="8"/>
  <c r="B21" i="8"/>
  <c r="B18" i="8"/>
  <c r="B16" i="8"/>
  <c r="B13" i="8"/>
  <c r="B11" i="8"/>
  <c r="C30" i="8" l="1"/>
  <c r="D30" i="8"/>
  <c r="B10" i="8"/>
  <c r="C10" i="8"/>
  <c r="H10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J14" i="10" s="1"/>
  <c r="H11" i="10"/>
  <c r="G11" i="10"/>
  <c r="J22" i="10" l="1"/>
  <c r="J28" i="10" s="1"/>
  <c r="J29" i="10" s="1"/>
  <c r="I22" i="10"/>
  <c r="I28" i="10" s="1"/>
  <c r="I29" i="10" s="1"/>
  <c r="H14" i="10"/>
  <c r="H22" i="10" s="1"/>
  <c r="G14" i="10"/>
  <c r="G22" i="10" s="1"/>
  <c r="G28" i="10" s="1"/>
  <c r="G29" i="10" s="1"/>
  <c r="H29" i="10" l="1"/>
</calcChain>
</file>

<file path=xl/sharedStrings.xml><?xml version="1.0" encoding="utf-8"?>
<sst xmlns="http://schemas.openxmlformats.org/spreadsheetml/2006/main" count="285" uniqueCount="115">
  <si>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</si>
  <si>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</si>
  <si>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</si>
  <si>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</si>
  <si>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</si>
  <si>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</si>
  <si>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</si>
  <si>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</si>
  <si>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</si>
  <si>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</si>
  <si>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</si>
  <si>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</si>
  <si>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</si>
  <si>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</si>
  <si>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</si>
  <si>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</si>
  <si>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</si>
  <si>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</si>
  <si>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</si>
  <si>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</si>
  <si>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</si>
  <si>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</si>
  <si>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</si>
  <si>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</si>
  <si>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</si>
  <si>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</si>
  <si>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</si>
  <si>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</si>
  <si>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</si>
  <si>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</si>
  <si>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</si>
  <si>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</si>
  <si>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</si>
  <si>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</si>
  <si>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</si>
  <si>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</si>
  <si>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</si>
  <si>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</si>
  <si>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</si>
  <si>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</si>
  <si>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</si>
  <si>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</si>
  <si>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</si>
  <si>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</si>
  <si>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</si>
  <si>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</si>
  <si>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</si>
  <si>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</si>
  <si>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</si>
  <si>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</si>
  <si>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</si>
  <si>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</si>
  <si>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</si>
  <si>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</si>
  <si>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</si>
  <si>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</si>
  <si>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</si>
  <si>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</si>
  <si>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</si>
  <si>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</si>
  <si>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</si>
  <si>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</si>
  <si>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</si>
  <si>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</si>
  <si>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</si>
  <si>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</si>
  <si>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</si>
  <si>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</si>
  <si>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</si>
  <si>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Ostali rashodi</t>
  </si>
  <si>
    <t>4 Rashodi za nabavu nefinancijske imovine</t>
  </si>
  <si>
    <t>42 Rashodi za nabavu proizvedene dugotrajne imovine</t>
  </si>
  <si>
    <t>Prihodi od upravnih i administrativnih pristojbi, pristojbi po posebnim propisima i naknada</t>
  </si>
  <si>
    <t>Prihodi od prodaje proizvoda i robe te pruženih usluga i prihodi od donacija</t>
  </si>
  <si>
    <t>Financijski rashodi</t>
  </si>
  <si>
    <t>Naknade građanima i kućanstvima na temelju osiguranja i druge</t>
  </si>
  <si>
    <t>3 VLASTITI PRIHODI</t>
  </si>
  <si>
    <t xml:space="preserve">  49 Prihodi za posebne namjene</t>
  </si>
  <si>
    <t xml:space="preserve">  '39 Vlastiti prihodi</t>
  </si>
  <si>
    <t xml:space="preserve">  51 Pomoći</t>
  </si>
  <si>
    <t xml:space="preserve">  59 Pomoći prihodi korisnika</t>
  </si>
  <si>
    <t>6 Donacije</t>
  </si>
  <si>
    <t xml:space="preserve">  69 Donacije-prihodi korisnika</t>
  </si>
  <si>
    <t>7 Prihodi od nefinancijske imovine</t>
  </si>
  <si>
    <t xml:space="preserve">  79 Prihodi od nefinancijske imovine</t>
  </si>
  <si>
    <t>091 Predškolsko i osnovno obrazovanje</t>
  </si>
  <si>
    <t>Aktivnost A500003 Financiranje djelatnosti osnovnog školstva</t>
  </si>
  <si>
    <t>Izvor 1.1. PRIHODI IZ NADLEŽNOG PRORAČUNA</t>
  </si>
  <si>
    <t>Program 5002 Obrazovanje</t>
  </si>
  <si>
    <t>Izvor 3.9. VLASTITI PRIHODI</t>
  </si>
  <si>
    <t>Izvor 4.9. PRIHODI ZA POSEBNE NAMJENE</t>
  </si>
  <si>
    <t>Izvor 5.1. POMOĆI</t>
  </si>
  <si>
    <t>Izvor 5.9. POMOĆI-PRIHODI KORISNIKA-GL 02</t>
  </si>
  <si>
    <t>Izvor 7.9. 7.PRIHODI OD NEFINANCIJSKE IMOVINE</t>
  </si>
  <si>
    <t>Aktivnost A500004 Produženi boravak</t>
  </si>
  <si>
    <t>Izvor 6.9. DONACIJE - prihodi korisnika</t>
  </si>
  <si>
    <t>Aktivnost A500005 Dodatne aktivnosti učenika i osoblja u školi</t>
  </si>
  <si>
    <t>Aktivnost A500006 Osiguranje pomoćnika učenicima s teškoćama</t>
  </si>
  <si>
    <t>Aktivnost A500007 Financiranje izvannastavnih projekata i drugo</t>
  </si>
  <si>
    <t>Kapitalni projekt K500001 Kapitalna ulaganja osnovnog školstva</t>
  </si>
  <si>
    <t>Ostale usluge</t>
  </si>
  <si>
    <t>Plan 2025.</t>
  </si>
  <si>
    <t>Projekcija plana
za 2027.</t>
  </si>
  <si>
    <t>Projekcija 
za 2027.</t>
  </si>
  <si>
    <t>09 Obrazovanje</t>
  </si>
  <si>
    <t>Projekcija za 2027.</t>
  </si>
  <si>
    <t>Izvršenje 2024.*</t>
  </si>
  <si>
    <t>Plan 2026.</t>
  </si>
  <si>
    <t>Projekcija plana
za 2028.</t>
  </si>
  <si>
    <t>Izvršenje 2024.</t>
  </si>
  <si>
    <t>Plan za 2026.</t>
  </si>
  <si>
    <t>Projekcija 
za 2028.</t>
  </si>
  <si>
    <t>Projekcija za 2028.</t>
  </si>
  <si>
    <t>Aktivnost A500008 Financiranje izvannastavnih projekata i drugo-Grad Labin</t>
  </si>
  <si>
    <t xml:space="preserve">FINANCIJSKI PLAN ZA 2026. sa projekcijama OSNOVNE ŠKOLE MATIJE VLAČIĆA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</si>
</sst>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4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wrapText="1"/>
    </xf>
    <xf numFmtId="4" fontId="9" fillId="0" borderId="0" xfId="0" applyNumberFormat="1" applyFont="1"/>
    <xf numFmtId="4" fontId="7" fillId="0" borderId="3" xfId="0" applyNumberFormat="1" applyFont="1" applyBorder="1"/>
    <xf numFmtId="4" fontId="3" fillId="2" borderId="3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3" fontId="7" fillId="0" borderId="3" xfId="0" applyNumberFormat="1" applyFont="1" applyBorder="1"/>
    <xf numFmtId="0" fontId="7" fillId="2" borderId="3" xfId="0" quotePrefix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8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21" fillId="0" borderId="3" xfId="0" applyNumberFormat="1" applyFont="1" applyBorder="1"/>
    <xf numFmtId="3" fontId="22" fillId="0" borderId="3" xfId="0" applyNumberFormat="1" applyFont="1" applyBorder="1"/>
    <xf numFmtId="0" fontId="21" fillId="0" borderId="0" xfId="0" applyFont="1"/>
    <xf numFmtId="0" fontId="7" fillId="0" borderId="1" xfId="0" applyFont="1" applyBorder="1"/>
    <xf numFmtId="0" fontId="7" fillId="0" borderId="4" xfId="0" applyFont="1" applyBorder="1"/>
    <xf numFmtId="0" fontId="9" fillId="0" borderId="4" xfId="0" applyFont="1" applyBorder="1" applyAlignment="1">
      <alignment horizontal="center"/>
    </xf>
    <xf numFmtId="3" fontId="6" fillId="4" borderId="3" xfId="0" applyNumberFormat="1" applyFont="1" applyFill="1" applyBorder="1"/>
    <xf numFmtId="3" fontId="6" fillId="6" borderId="3" xfId="0" applyNumberFormat="1" applyFont="1" applyFill="1" applyBorder="1"/>
    <xf numFmtId="0" fontId="6" fillId="6" borderId="6" xfId="0" applyFont="1" applyFill="1" applyBorder="1"/>
    <xf numFmtId="0" fontId="6" fillId="4" borderId="3" xfId="0" applyFont="1" applyFill="1" applyBorder="1"/>
    <xf numFmtId="0" fontId="15" fillId="5" borderId="3" xfId="0" applyFont="1" applyFill="1" applyBorder="1"/>
    <xf numFmtId="3" fontId="3" fillId="5" borderId="3" xfId="0" applyNumberFormat="1" applyFont="1" applyFill="1" applyBorder="1"/>
    <xf numFmtId="0" fontId="3" fillId="5" borderId="3" xfId="0" applyFont="1" applyFill="1" applyBorder="1"/>
    <xf numFmtId="4" fontId="7" fillId="5" borderId="3" xfId="0" applyNumberFormat="1" applyFont="1" applyFill="1" applyBorder="1"/>
    <xf numFmtId="3" fontId="7" fillId="5" borderId="3" xfId="0" applyNumberFormat="1" applyFont="1" applyFill="1" applyBorder="1"/>
    <xf numFmtId="4" fontId="23" fillId="0" borderId="0" xfId="0" applyNumberFormat="1" applyFont="1"/>
    <xf numFmtId="4" fontId="6" fillId="6" borderId="3" xfId="0" applyNumberFormat="1" applyFont="1" applyFill="1" applyBorder="1"/>
    <xf numFmtId="4" fontId="6" fillId="4" borderId="3" xfId="0" applyNumberFormat="1" applyFont="1" applyFill="1" applyBorder="1"/>
    <xf numFmtId="4" fontId="3" fillId="5" borderId="3" xfId="0" applyNumberFormat="1" applyFont="1" applyFill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0" xfId="0" applyNumberFormat="1" applyFont="1"/>
    <xf numFmtId="4" fontId="3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22" fillId="0" borderId="3" xfId="0" applyNumberFormat="1" applyFont="1" applyBorder="1"/>
    <xf numFmtId="4" fontId="21" fillId="0" borderId="3" xfId="0" applyNumberFormat="1" applyFont="1" applyBorder="1"/>
    <xf numFmtId="4" fontId="6" fillId="2" borderId="4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/>
    <xf numFmtId="4" fontId="3" fillId="0" borderId="3" xfId="0" applyNumberFormat="1" applyFont="1" applyBorder="1"/>
    <xf numFmtId="3" fontId="24" fillId="4" borderId="1" xfId="0" quotePrefix="1" applyNumberFormat="1" applyFont="1" applyFill="1" applyBorder="1" applyAlignment="1">
      <alignment horizontal="right"/>
    </xf>
    <xf numFmtId="3" fontId="9" fillId="3" borderId="3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 vertical="center"/>
    </xf>
    <xf numFmtId="4" fontId="6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3" fontId="3" fillId="0" borderId="3" xfId="0" applyNumberFormat="1" applyFont="1" applyBorder="1"/>
    <xf numFmtId="3" fontId="0" fillId="0" borderId="3" xfId="0" applyNumberFormat="1" applyBorder="1"/>
    <xf numFmtId="3" fontId="0" fillId="0" borderId="0" xfId="0" applyNumberFormat="1"/>
    <xf numFmtId="3" fontId="6" fillId="5" borderId="3" xfId="0" applyNumberFormat="1" applyFont="1" applyFill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5" fillId="5" borderId="1" xfId="0" applyFont="1" applyFill="1" applyBorder="1"/>
    <xf numFmtId="0" fontId="0" fillId="0" borderId="4" xfId="0" applyBorder="1"/>
    <xf numFmtId="3" fontId="9" fillId="3" borderId="3" xfId="0" quotePrefix="1" applyNumberFormat="1" applyFont="1" applyFill="1" applyBorder="1" applyAlignment="1">
      <alignment horizontal="right"/>
    </xf>
    <xf numFmtId="0" fontId="0" fillId="0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H18" sqref="H1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20" t="s">
        <v>19</v>
      </c>
      <c r="B3" s="120"/>
      <c r="C3" s="120"/>
      <c r="D3" s="120"/>
      <c r="E3" s="120"/>
      <c r="F3" s="120"/>
      <c r="G3" s="120"/>
      <c r="H3" s="120"/>
      <c r="I3" s="121"/>
      <c r="J3" s="121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20" t="s">
        <v>23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31</v>
      </c>
    </row>
    <row r="7" spans="1:10" ht="25.5" x14ac:dyDescent="0.25">
      <c r="A7" s="26"/>
      <c r="B7" s="27"/>
      <c r="C7" s="27"/>
      <c r="D7" s="28"/>
      <c r="E7" s="29"/>
      <c r="F7" s="3" t="s">
        <v>106</v>
      </c>
      <c r="G7" s="3" t="s">
        <v>101</v>
      </c>
      <c r="H7" s="3" t="s">
        <v>107</v>
      </c>
      <c r="I7" s="3" t="s">
        <v>102</v>
      </c>
      <c r="J7" s="3" t="s">
        <v>108</v>
      </c>
    </row>
    <row r="8" spans="1:10" x14ac:dyDescent="0.25">
      <c r="A8" s="123" t="s">
        <v>0</v>
      </c>
      <c r="B8" s="124"/>
      <c r="C8" s="124"/>
      <c r="D8" s="124"/>
      <c r="E8" s="125"/>
      <c r="F8" s="93">
        <v>1889485.33</v>
      </c>
      <c r="G8" s="30">
        <v>2020447</v>
      </c>
      <c r="H8" s="30">
        <v>2017570</v>
      </c>
      <c r="I8" s="30">
        <v>2000070</v>
      </c>
      <c r="J8" s="30">
        <v>2000070</v>
      </c>
    </row>
    <row r="9" spans="1:10" x14ac:dyDescent="0.25">
      <c r="A9" s="126" t="s">
        <v>32</v>
      </c>
      <c r="B9" s="127"/>
      <c r="C9" s="127"/>
      <c r="D9" s="127"/>
      <c r="E9" s="119"/>
      <c r="F9" s="94">
        <v>1889485.33</v>
      </c>
      <c r="G9" s="31">
        <v>2020447</v>
      </c>
      <c r="H9" s="31">
        <v>2017570</v>
      </c>
      <c r="I9" s="31">
        <v>2000070</v>
      </c>
      <c r="J9" s="31">
        <v>2000070</v>
      </c>
    </row>
    <row r="10" spans="1:10" x14ac:dyDescent="0.25">
      <c r="A10" s="118" t="s">
        <v>33</v>
      </c>
      <c r="B10" s="119"/>
      <c r="C10" s="119"/>
      <c r="D10" s="119"/>
      <c r="E10" s="119"/>
      <c r="F10" s="94"/>
      <c r="G10" s="31"/>
      <c r="H10" s="31"/>
      <c r="I10" s="31"/>
      <c r="J10" s="31"/>
    </row>
    <row r="11" spans="1:10" x14ac:dyDescent="0.25">
      <c r="A11" s="34" t="s">
        <v>1</v>
      </c>
      <c r="B11" s="42"/>
      <c r="C11" s="42"/>
      <c r="D11" s="42"/>
      <c r="E11" s="42"/>
      <c r="F11" s="93">
        <f>F12+F13</f>
        <v>1924290.66</v>
      </c>
      <c r="G11" s="30">
        <f t="shared" ref="G11:J11" si="0">G12+G13</f>
        <v>2020113</v>
      </c>
      <c r="H11" s="30">
        <f t="shared" si="0"/>
        <v>2021070</v>
      </c>
      <c r="I11" s="30">
        <f>I12+I13</f>
        <v>2000070</v>
      </c>
      <c r="J11" s="30">
        <f t="shared" si="0"/>
        <v>2000070</v>
      </c>
    </row>
    <row r="12" spans="1:10" x14ac:dyDescent="0.25">
      <c r="A12" s="128" t="s">
        <v>34</v>
      </c>
      <c r="B12" s="127"/>
      <c r="C12" s="127"/>
      <c r="D12" s="127"/>
      <c r="E12" s="127"/>
      <c r="F12" s="94">
        <v>1771800.22</v>
      </c>
      <c r="G12" s="31">
        <v>2009898</v>
      </c>
      <c r="H12" s="31">
        <v>1997670</v>
      </c>
      <c r="I12" s="31">
        <v>1994170</v>
      </c>
      <c r="J12" s="31">
        <v>1994170</v>
      </c>
    </row>
    <row r="13" spans="1:10" x14ac:dyDescent="0.25">
      <c r="A13" s="118" t="s">
        <v>35</v>
      </c>
      <c r="B13" s="119"/>
      <c r="C13" s="119"/>
      <c r="D13" s="119"/>
      <c r="E13" s="119"/>
      <c r="F13" s="94">
        <v>152490.44</v>
      </c>
      <c r="G13" s="31">
        <v>10215</v>
      </c>
      <c r="H13" s="31">
        <v>23400</v>
      </c>
      <c r="I13" s="31">
        <v>5900</v>
      </c>
      <c r="J13" s="31">
        <v>5900</v>
      </c>
    </row>
    <row r="14" spans="1:10" x14ac:dyDescent="0.25">
      <c r="A14" s="129" t="s">
        <v>56</v>
      </c>
      <c r="B14" s="124"/>
      <c r="C14" s="124"/>
      <c r="D14" s="124"/>
      <c r="E14" s="124"/>
      <c r="F14" s="93">
        <f>F8-F11</f>
        <v>-34805.329999999842</v>
      </c>
      <c r="G14" s="30">
        <f t="shared" ref="G14" si="1">G8-G11</f>
        <v>334</v>
      </c>
      <c r="H14" s="30">
        <f>H8-H11</f>
        <v>-3500</v>
      </c>
      <c r="I14" s="30">
        <f t="shared" ref="I14:J14" si="2">I8-I11</f>
        <v>0</v>
      </c>
      <c r="J14" s="30">
        <f t="shared" si="2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20" t="s">
        <v>24</v>
      </c>
      <c r="B16" s="122"/>
      <c r="C16" s="122"/>
      <c r="D16" s="122"/>
      <c r="E16" s="122"/>
      <c r="F16" s="122"/>
      <c r="G16" s="122"/>
      <c r="H16" s="122"/>
      <c r="I16" s="122"/>
      <c r="J16" s="122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6"/>
      <c r="B18" s="27"/>
      <c r="C18" s="27"/>
      <c r="D18" s="28"/>
      <c r="E18" s="29"/>
      <c r="F18" s="3" t="s">
        <v>106</v>
      </c>
      <c r="G18" s="3" t="s">
        <v>101</v>
      </c>
      <c r="H18" s="3" t="s">
        <v>107</v>
      </c>
      <c r="I18" s="3" t="s">
        <v>102</v>
      </c>
      <c r="J18" s="3" t="s">
        <v>108</v>
      </c>
    </row>
    <row r="19" spans="1:10" x14ac:dyDescent="0.25">
      <c r="A19" s="118" t="s">
        <v>36</v>
      </c>
      <c r="B19" s="119"/>
      <c r="C19" s="119"/>
      <c r="D19" s="119"/>
      <c r="E19" s="119"/>
      <c r="F19" s="31"/>
      <c r="G19" s="31"/>
      <c r="H19" s="31"/>
      <c r="I19" s="31"/>
      <c r="J19" s="43"/>
    </row>
    <row r="20" spans="1:10" x14ac:dyDescent="0.25">
      <c r="A20" s="118" t="s">
        <v>37</v>
      </c>
      <c r="B20" s="119"/>
      <c r="C20" s="119"/>
      <c r="D20" s="119"/>
      <c r="E20" s="119"/>
      <c r="F20" s="31"/>
      <c r="G20" s="31"/>
      <c r="H20" s="31"/>
      <c r="I20" s="31"/>
      <c r="J20" s="43"/>
    </row>
    <row r="21" spans="1:10" x14ac:dyDescent="0.25">
      <c r="A21" s="129" t="s">
        <v>2</v>
      </c>
      <c r="B21" s="124"/>
      <c r="C21" s="124"/>
      <c r="D21" s="124"/>
      <c r="E21" s="124"/>
      <c r="F21" s="30">
        <f>F19-F20</f>
        <v>0</v>
      </c>
      <c r="G21" s="30">
        <f t="shared" ref="G21:J21" si="3">G19-G20</f>
        <v>0</v>
      </c>
      <c r="H21" s="30">
        <f t="shared" si="3"/>
        <v>0</v>
      </c>
      <c r="I21" s="107">
        <f t="shared" si="3"/>
        <v>0</v>
      </c>
      <c r="J21" s="107">
        <f t="shared" si="3"/>
        <v>0</v>
      </c>
    </row>
    <row r="22" spans="1:10" x14ac:dyDescent="0.25">
      <c r="A22" s="129" t="s">
        <v>57</v>
      </c>
      <c r="B22" s="124"/>
      <c r="C22" s="124"/>
      <c r="D22" s="124"/>
      <c r="E22" s="124"/>
      <c r="F22" s="30">
        <f>F14+F21</f>
        <v>-34805.329999999842</v>
      </c>
      <c r="G22" s="107">
        <f t="shared" ref="G22:J22" si="4">G14+G21</f>
        <v>334</v>
      </c>
      <c r="H22" s="107">
        <f t="shared" si="4"/>
        <v>-3500</v>
      </c>
      <c r="I22" s="107">
        <f>I14+I21</f>
        <v>0</v>
      </c>
      <c r="J22" s="107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20" t="s">
        <v>58</v>
      </c>
      <c r="B24" s="122"/>
      <c r="C24" s="122"/>
      <c r="D24" s="122"/>
      <c r="E24" s="122"/>
      <c r="F24" s="122"/>
      <c r="G24" s="122"/>
      <c r="H24" s="122"/>
      <c r="I24" s="122"/>
      <c r="J24" s="122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6"/>
      <c r="B26" s="27"/>
      <c r="C26" s="27"/>
      <c r="D26" s="28"/>
      <c r="E26" s="29"/>
      <c r="F26" s="3" t="s">
        <v>106</v>
      </c>
      <c r="G26" s="3" t="s">
        <v>101</v>
      </c>
      <c r="H26" s="3" t="s">
        <v>107</v>
      </c>
      <c r="I26" s="3" t="s">
        <v>102</v>
      </c>
      <c r="J26" s="3" t="s">
        <v>108</v>
      </c>
    </row>
    <row r="27" spans="1:10" ht="15" customHeight="1" x14ac:dyDescent="0.25">
      <c r="A27" s="132" t="s">
        <v>59</v>
      </c>
      <c r="B27" s="133"/>
      <c r="C27" s="133"/>
      <c r="D27" s="133"/>
      <c r="E27" s="134"/>
      <c r="F27" s="44">
        <v>34471</v>
      </c>
      <c r="G27" s="44">
        <v>-334</v>
      </c>
      <c r="H27" s="44">
        <v>3500</v>
      </c>
      <c r="I27" s="106"/>
      <c r="J27" s="106"/>
    </row>
    <row r="28" spans="1:10" ht="15" customHeight="1" x14ac:dyDescent="0.25">
      <c r="A28" s="129" t="s">
        <v>60</v>
      </c>
      <c r="B28" s="124"/>
      <c r="C28" s="124"/>
      <c r="D28" s="124"/>
      <c r="E28" s="124"/>
      <c r="F28" s="46">
        <v>0</v>
      </c>
      <c r="G28" s="46">
        <f t="shared" ref="G28:J28" si="5">G22+G27</f>
        <v>0</v>
      </c>
      <c r="H28" s="46"/>
      <c r="I28" s="46">
        <f t="shared" si="5"/>
        <v>0</v>
      </c>
      <c r="J28" s="143">
        <f t="shared" si="5"/>
        <v>0</v>
      </c>
    </row>
    <row r="29" spans="1:10" ht="45" customHeight="1" x14ac:dyDescent="0.25">
      <c r="A29" s="123" t="s">
        <v>61</v>
      </c>
      <c r="B29" s="135"/>
      <c r="C29" s="135"/>
      <c r="D29" s="135"/>
      <c r="E29" s="136"/>
      <c r="F29" s="46">
        <f>F14+F21+F27-F28</f>
        <v>-334.32999999984168</v>
      </c>
      <c r="G29" s="46">
        <f t="shared" ref="G29:J29" si="6">G14+G21+G27-G28</f>
        <v>0</v>
      </c>
      <c r="H29" s="46">
        <f t="shared" si="6"/>
        <v>0</v>
      </c>
      <c r="I29" s="46">
        <f t="shared" si="6"/>
        <v>0</v>
      </c>
      <c r="J29" s="143">
        <f t="shared" si="6"/>
        <v>0</v>
      </c>
    </row>
    <row r="30" spans="1:10" ht="15.75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</row>
    <row r="31" spans="1:10" ht="15.75" x14ac:dyDescent="0.25">
      <c r="A31" s="137" t="s">
        <v>55</v>
      </c>
      <c r="B31" s="137"/>
      <c r="C31" s="137"/>
      <c r="D31" s="137"/>
      <c r="E31" s="137"/>
      <c r="F31" s="137"/>
      <c r="G31" s="137"/>
      <c r="H31" s="137"/>
      <c r="I31" s="137"/>
      <c r="J31" s="137"/>
    </row>
    <row r="32" spans="1:10" ht="18" x14ac:dyDescent="0.25">
      <c r="A32" s="49"/>
      <c r="B32" s="50"/>
      <c r="C32" s="50"/>
      <c r="D32" s="50"/>
      <c r="E32" s="50"/>
      <c r="F32" s="50"/>
      <c r="G32" s="50"/>
      <c r="H32" s="51"/>
      <c r="I32" s="51"/>
      <c r="J32" s="51"/>
    </row>
    <row r="33" spans="1:10" ht="25.5" x14ac:dyDescent="0.25">
      <c r="A33" s="52"/>
      <c r="B33" s="53"/>
      <c r="C33" s="53"/>
      <c r="D33" s="54"/>
      <c r="E33" s="55"/>
      <c r="F33" s="3" t="s">
        <v>106</v>
      </c>
      <c r="G33" s="3" t="s">
        <v>101</v>
      </c>
      <c r="H33" s="3" t="s">
        <v>107</v>
      </c>
      <c r="I33" s="3" t="s">
        <v>102</v>
      </c>
      <c r="J33" s="3" t="s">
        <v>108</v>
      </c>
    </row>
    <row r="34" spans="1:10" x14ac:dyDescent="0.25">
      <c r="A34" s="132" t="s">
        <v>59</v>
      </c>
      <c r="B34" s="133"/>
      <c r="C34" s="133"/>
      <c r="D34" s="133"/>
      <c r="E34" s="134"/>
      <c r="F34" s="44">
        <v>0</v>
      </c>
      <c r="G34" s="44">
        <f>F37</f>
        <v>0</v>
      </c>
      <c r="H34" s="44">
        <f>G37</f>
        <v>0</v>
      </c>
      <c r="I34" s="44">
        <f>H37</f>
        <v>0</v>
      </c>
      <c r="J34" s="45">
        <f>I37</f>
        <v>0</v>
      </c>
    </row>
    <row r="35" spans="1:10" ht="28.5" customHeight="1" x14ac:dyDescent="0.25">
      <c r="A35" s="132" t="s">
        <v>62</v>
      </c>
      <c r="B35" s="133"/>
      <c r="C35" s="133"/>
      <c r="D35" s="133"/>
      <c r="E35" s="134"/>
      <c r="F35" s="44">
        <v>0</v>
      </c>
      <c r="G35" s="44">
        <v>0</v>
      </c>
      <c r="H35" s="44">
        <v>0</v>
      </c>
      <c r="I35" s="44">
        <v>0</v>
      </c>
      <c r="J35" s="45">
        <v>0</v>
      </c>
    </row>
    <row r="36" spans="1:10" x14ac:dyDescent="0.25">
      <c r="A36" s="132" t="s">
        <v>63</v>
      </c>
      <c r="B36" s="138"/>
      <c r="C36" s="138"/>
      <c r="D36" s="138"/>
      <c r="E36" s="139"/>
      <c r="F36" s="44">
        <v>0</v>
      </c>
      <c r="G36" s="44">
        <v>0</v>
      </c>
      <c r="H36" s="44">
        <v>0</v>
      </c>
      <c r="I36" s="44">
        <v>0</v>
      </c>
      <c r="J36" s="45">
        <v>0</v>
      </c>
    </row>
    <row r="37" spans="1:10" ht="15" customHeight="1" x14ac:dyDescent="0.25">
      <c r="A37" s="129" t="s">
        <v>60</v>
      </c>
      <c r="B37" s="124"/>
      <c r="C37" s="124"/>
      <c r="D37" s="124"/>
      <c r="E37" s="124"/>
      <c r="F37" s="32">
        <f>F34-F35+F36</f>
        <v>0</v>
      </c>
      <c r="G37" s="32">
        <f t="shared" ref="G37:J37" si="7">G34-G35+G36</f>
        <v>0</v>
      </c>
      <c r="H37" s="32">
        <f t="shared" si="7"/>
        <v>0</v>
      </c>
      <c r="I37" s="32">
        <f t="shared" si="7"/>
        <v>0</v>
      </c>
      <c r="J37" s="56">
        <f t="shared" si="7"/>
        <v>0</v>
      </c>
    </row>
    <row r="38" spans="1:10" ht="17.25" customHeight="1" x14ac:dyDescent="0.25"/>
    <row r="39" spans="1:10" x14ac:dyDescent="0.25">
      <c r="A39" s="130"/>
      <c r="B39" s="131"/>
      <c r="C39" s="131"/>
      <c r="D39" s="131"/>
      <c r="E39" s="131"/>
      <c r="F39" s="131"/>
      <c r="G39" s="131"/>
      <c r="H39" s="131"/>
      <c r="I39" s="131"/>
      <c r="J39" s="131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3"/>
  <sheetViews>
    <sheetView topLeftCell="A16" zoomScale="98" zoomScaleNormal="98" workbookViewId="0">
      <selection activeCell="H24" sqref="H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24.140625" customWidth="1"/>
    <col min="10" max="10" width="11.7109375" customWidth="1"/>
    <col min="11" max="11" width="57.28515625" customWidth="1"/>
    <col min="12" max="13" width="12.7109375" customWidth="1"/>
    <col min="14" max="15" width="13.85546875" customWidth="1"/>
    <col min="16" max="16" width="8.5703125" customWidth="1"/>
  </cols>
  <sheetData>
    <row r="1" spans="1:16" ht="33.75" customHeight="1" x14ac:dyDescent="0.25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6" ht="9" customHeight="1" x14ac:dyDescent="0.25">
      <c r="A2" s="4"/>
      <c r="B2" s="4"/>
      <c r="C2" s="4"/>
      <c r="D2" s="4"/>
      <c r="E2" s="4"/>
      <c r="F2" s="4"/>
      <c r="G2" s="4"/>
      <c r="H2" s="4"/>
      <c r="L2" s="57"/>
      <c r="M2" s="57"/>
      <c r="N2" s="57"/>
      <c r="O2" s="57"/>
      <c r="P2" s="57"/>
    </row>
    <row r="3" spans="1:16" ht="15.75" customHeight="1" x14ac:dyDescent="0.25">
      <c r="A3" s="120" t="s">
        <v>19</v>
      </c>
      <c r="B3" s="120"/>
      <c r="C3" s="120"/>
      <c r="D3" s="120"/>
      <c r="E3" s="120"/>
      <c r="F3" s="120"/>
      <c r="G3" s="120"/>
      <c r="H3" s="120"/>
      <c r="L3" s="57"/>
      <c r="M3" s="57"/>
      <c r="N3" s="57"/>
      <c r="O3" s="57"/>
      <c r="P3" s="57"/>
    </row>
    <row r="4" spans="1:16" ht="7.5" customHeight="1" x14ac:dyDescent="0.25">
      <c r="A4" s="4"/>
      <c r="B4" s="4"/>
      <c r="C4" s="4"/>
      <c r="D4" s="4"/>
      <c r="E4" s="4"/>
      <c r="F4" s="4"/>
      <c r="G4" s="5"/>
      <c r="H4" s="5"/>
      <c r="J4" s="59"/>
      <c r="K4" s="59"/>
      <c r="L4" s="57"/>
      <c r="M4" s="57"/>
      <c r="N4" s="57"/>
      <c r="O4" s="57"/>
      <c r="P4" s="57"/>
    </row>
    <row r="5" spans="1:16" ht="18" customHeight="1" x14ac:dyDescent="0.25">
      <c r="A5" s="120" t="s">
        <v>4</v>
      </c>
      <c r="B5" s="120"/>
      <c r="C5" s="120"/>
      <c r="D5" s="120"/>
      <c r="E5" s="120"/>
      <c r="F5" s="120"/>
      <c r="G5" s="120"/>
      <c r="H5" s="120"/>
      <c r="K5" s="60"/>
      <c r="L5" s="58"/>
      <c r="M5" s="58"/>
      <c r="N5" s="58"/>
      <c r="O5" s="58"/>
      <c r="P5" s="58"/>
    </row>
    <row r="6" spans="1:16" ht="9.75" customHeight="1" x14ac:dyDescent="0.25">
      <c r="A6" s="4"/>
      <c r="B6" s="4"/>
      <c r="C6" s="4"/>
      <c r="D6" s="4"/>
      <c r="E6" s="4"/>
      <c r="F6" s="4"/>
      <c r="G6" s="5"/>
      <c r="H6" s="5"/>
      <c r="J6" s="58"/>
      <c r="K6" s="58"/>
      <c r="M6" s="58"/>
      <c r="N6" s="58"/>
      <c r="O6" s="58"/>
      <c r="P6" s="58"/>
    </row>
    <row r="7" spans="1:16" ht="15" customHeight="1" x14ac:dyDescent="0.25">
      <c r="A7" s="120" t="s">
        <v>38</v>
      </c>
      <c r="B7" s="120"/>
      <c r="C7" s="120"/>
      <c r="D7" s="120"/>
      <c r="E7" s="120"/>
      <c r="F7" s="120"/>
      <c r="G7" s="120"/>
      <c r="H7" s="120"/>
      <c r="J7" s="58"/>
      <c r="K7" s="58"/>
      <c r="M7" s="58"/>
      <c r="N7" s="58"/>
      <c r="O7" s="58"/>
      <c r="P7" s="58"/>
    </row>
    <row r="8" spans="1:16" ht="18" x14ac:dyDescent="0.25">
      <c r="A8" s="4"/>
      <c r="B8" s="4"/>
      <c r="C8" s="4"/>
      <c r="D8" s="4"/>
      <c r="E8" s="4"/>
      <c r="F8" s="4"/>
      <c r="G8" s="5"/>
      <c r="H8" s="5"/>
      <c r="J8" s="58"/>
      <c r="K8" s="58"/>
      <c r="M8" s="58"/>
      <c r="N8" s="58"/>
      <c r="O8" s="58"/>
      <c r="P8" s="58"/>
    </row>
    <row r="9" spans="1:16" ht="25.5" x14ac:dyDescent="0.25">
      <c r="A9" s="19" t="s">
        <v>5</v>
      </c>
      <c r="B9" s="18" t="s">
        <v>6</v>
      </c>
      <c r="C9" s="18" t="s">
        <v>3</v>
      </c>
      <c r="D9" s="18" t="s">
        <v>109</v>
      </c>
      <c r="E9" s="19" t="s">
        <v>101</v>
      </c>
      <c r="F9" s="108" t="s">
        <v>110</v>
      </c>
      <c r="G9" s="108" t="s">
        <v>103</v>
      </c>
      <c r="H9" s="108" t="s">
        <v>111</v>
      </c>
      <c r="J9" s="61"/>
      <c r="K9" s="58"/>
      <c r="M9" s="58"/>
      <c r="N9" s="58"/>
      <c r="O9" s="58"/>
      <c r="P9" s="58"/>
    </row>
    <row r="10" spans="1:16" x14ac:dyDescent="0.25">
      <c r="A10" s="36"/>
      <c r="B10" s="37"/>
      <c r="C10" s="35" t="s">
        <v>0</v>
      </c>
      <c r="D10" s="95">
        <f>D11+D12+D13+D14+D16</f>
        <v>1889485.3299999998</v>
      </c>
      <c r="E10" s="64">
        <f t="shared" ref="E10:H10" si="0">E11+E12+E13+E14+E16</f>
        <v>2020447</v>
      </c>
      <c r="F10" s="64">
        <f>F11+F12+F13+F14+F16</f>
        <v>2017570</v>
      </c>
      <c r="G10" s="64">
        <f>G11+G12+G13+G14+G16</f>
        <v>2000070</v>
      </c>
      <c r="H10" s="64">
        <f t="shared" si="0"/>
        <v>2000070</v>
      </c>
      <c r="J10" s="58"/>
      <c r="K10" s="58"/>
      <c r="L10" s="58"/>
      <c r="M10" s="58"/>
      <c r="N10" s="58"/>
      <c r="O10" s="58"/>
      <c r="P10" s="58"/>
    </row>
    <row r="11" spans="1:16" ht="15.75" customHeight="1" x14ac:dyDescent="0.25">
      <c r="A11" s="11">
        <v>6</v>
      </c>
      <c r="B11" s="11"/>
      <c r="C11" s="11" t="s">
        <v>7</v>
      </c>
      <c r="D11" s="96"/>
      <c r="E11" s="9"/>
      <c r="F11" s="9"/>
      <c r="G11" s="9"/>
      <c r="H11" s="9"/>
      <c r="J11" s="58"/>
      <c r="K11" s="58"/>
      <c r="L11" s="58"/>
      <c r="M11" s="58"/>
      <c r="N11" s="58"/>
      <c r="O11" s="58"/>
      <c r="P11" s="58"/>
    </row>
    <row r="12" spans="1:16" ht="38.25" x14ac:dyDescent="0.25">
      <c r="A12" s="11"/>
      <c r="B12" s="15">
        <v>63</v>
      </c>
      <c r="C12" s="15" t="s">
        <v>26</v>
      </c>
      <c r="D12" s="62">
        <v>1367614.67</v>
      </c>
      <c r="E12" s="9">
        <v>1618816</v>
      </c>
      <c r="F12" s="9">
        <v>1597270</v>
      </c>
      <c r="G12" s="9">
        <v>1597270</v>
      </c>
      <c r="H12" s="9">
        <v>1597270</v>
      </c>
      <c r="J12" s="58"/>
      <c r="K12" s="58"/>
      <c r="L12" s="58"/>
      <c r="M12" s="58"/>
      <c r="N12" s="58"/>
      <c r="O12" s="58"/>
      <c r="P12" s="58"/>
    </row>
    <row r="13" spans="1:16" ht="51" x14ac:dyDescent="0.25">
      <c r="A13" s="11"/>
      <c r="B13" s="15">
        <v>65</v>
      </c>
      <c r="C13" s="15" t="s">
        <v>72</v>
      </c>
      <c r="D13" s="62">
        <v>46920.19</v>
      </c>
      <c r="E13" s="9">
        <v>77750</v>
      </c>
      <c r="F13" s="9">
        <v>74100</v>
      </c>
      <c r="G13" s="9">
        <v>74100</v>
      </c>
      <c r="H13" s="9">
        <v>74100</v>
      </c>
      <c r="J13" s="58"/>
      <c r="K13" s="58"/>
      <c r="L13" s="58"/>
      <c r="M13" s="58"/>
      <c r="N13" s="58"/>
      <c r="O13" s="58"/>
      <c r="P13" s="58"/>
    </row>
    <row r="14" spans="1:16" ht="38.25" x14ac:dyDescent="0.25">
      <c r="A14" s="11"/>
      <c r="B14" s="15">
        <v>66</v>
      </c>
      <c r="C14" s="15" t="s">
        <v>73</v>
      </c>
      <c r="D14" s="96">
        <v>139262.98000000001</v>
      </c>
      <c r="E14" s="9">
        <v>9800</v>
      </c>
      <c r="F14" s="9">
        <v>3500</v>
      </c>
      <c r="G14" s="9">
        <v>3500</v>
      </c>
      <c r="H14" s="9">
        <v>3500</v>
      </c>
      <c r="J14" s="58"/>
      <c r="K14" s="58"/>
      <c r="L14" s="58"/>
      <c r="M14" s="58"/>
      <c r="N14" s="58"/>
      <c r="O14" s="58"/>
      <c r="P14" s="58"/>
    </row>
    <row r="15" spans="1:16" hidden="1" x14ac:dyDescent="0.25">
      <c r="A15" s="12"/>
      <c r="B15" s="25"/>
      <c r="C15" s="13"/>
      <c r="D15" s="97"/>
      <c r="E15" s="9"/>
      <c r="F15" s="9"/>
      <c r="G15" s="9"/>
      <c r="H15" s="9"/>
      <c r="K15" s="60"/>
      <c r="L15" s="58"/>
      <c r="M15" s="58"/>
      <c r="N15" s="58"/>
      <c r="O15" s="58"/>
      <c r="P15" s="58"/>
    </row>
    <row r="16" spans="1:16" ht="38.25" x14ac:dyDescent="0.25">
      <c r="A16" s="12"/>
      <c r="B16" s="12">
        <v>67</v>
      </c>
      <c r="C16" s="15" t="s">
        <v>28</v>
      </c>
      <c r="D16" s="97">
        <v>335687.49</v>
      </c>
      <c r="E16" s="9">
        <v>314081</v>
      </c>
      <c r="F16" s="9">
        <v>342700</v>
      </c>
      <c r="G16" s="9">
        <v>325200</v>
      </c>
      <c r="H16" s="9">
        <v>325200</v>
      </c>
      <c r="J16" s="58"/>
      <c r="K16" s="58"/>
      <c r="L16" s="58"/>
      <c r="M16" s="58"/>
      <c r="N16" s="58"/>
      <c r="O16" s="58"/>
      <c r="P16" s="58"/>
    </row>
    <row r="17" spans="1:16" ht="25.5" x14ac:dyDescent="0.25">
      <c r="A17" s="14">
        <v>7</v>
      </c>
      <c r="B17" s="14"/>
      <c r="C17" s="23" t="s">
        <v>8</v>
      </c>
      <c r="D17" s="109">
        <v>0</v>
      </c>
      <c r="E17" s="109">
        <v>0</v>
      </c>
      <c r="F17" s="109">
        <v>0</v>
      </c>
      <c r="G17" s="109">
        <v>0</v>
      </c>
      <c r="H17" s="109">
        <v>0</v>
      </c>
      <c r="J17" s="58"/>
      <c r="K17" s="58"/>
      <c r="L17" s="58"/>
      <c r="M17" s="58"/>
      <c r="N17" s="58"/>
      <c r="O17" s="58"/>
      <c r="P17" s="58"/>
    </row>
    <row r="18" spans="1:16" ht="38.25" x14ac:dyDescent="0.25">
      <c r="A18" s="15"/>
      <c r="B18" s="15">
        <v>72</v>
      </c>
      <c r="C18" s="24" t="s">
        <v>25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J18" s="58"/>
      <c r="K18" s="58"/>
      <c r="L18" s="58"/>
      <c r="M18" s="58"/>
      <c r="N18" s="58"/>
      <c r="O18" s="58"/>
      <c r="P18" s="58"/>
    </row>
    <row r="19" spans="1:16" ht="11.25" customHeight="1" x14ac:dyDescent="0.25">
      <c r="J19" s="58"/>
      <c r="K19" s="58"/>
      <c r="L19" s="58"/>
      <c r="M19" s="58"/>
      <c r="N19" s="58"/>
      <c r="O19" s="58"/>
      <c r="P19" s="58"/>
    </row>
    <row r="20" spans="1:16" x14ac:dyDescent="0.25">
      <c r="J20" s="58"/>
      <c r="K20" s="58"/>
      <c r="L20" s="58"/>
      <c r="M20" s="58"/>
      <c r="N20" s="58"/>
      <c r="O20" s="58"/>
      <c r="P20" s="58"/>
    </row>
    <row r="21" spans="1:16" ht="15.75" x14ac:dyDescent="0.25">
      <c r="A21" s="120" t="s">
        <v>39</v>
      </c>
      <c r="B21" s="140"/>
      <c r="C21" s="140"/>
      <c r="D21" s="140"/>
      <c r="E21" s="140"/>
      <c r="F21" s="140"/>
      <c r="G21" s="140"/>
      <c r="H21" s="140"/>
      <c r="J21" s="58"/>
      <c r="K21" s="58"/>
      <c r="L21" s="58"/>
      <c r="M21" s="58"/>
      <c r="N21" s="58"/>
      <c r="O21" s="58"/>
      <c r="P21" s="58"/>
    </row>
    <row r="22" spans="1:16" ht="14.25" customHeight="1" x14ac:dyDescent="0.25">
      <c r="A22" s="4"/>
      <c r="B22" s="4"/>
      <c r="C22" s="4"/>
      <c r="D22" s="4"/>
      <c r="E22" s="4"/>
      <c r="F22" s="4"/>
      <c r="G22" s="5"/>
      <c r="H22" s="5"/>
      <c r="J22" s="58"/>
      <c r="K22" s="58"/>
      <c r="L22" s="58"/>
      <c r="M22" s="58"/>
      <c r="N22" s="58"/>
      <c r="O22" s="58"/>
      <c r="P22" s="58"/>
    </row>
    <row r="23" spans="1:16" ht="25.5" x14ac:dyDescent="0.25">
      <c r="A23" s="19" t="s">
        <v>5</v>
      </c>
      <c r="B23" s="18" t="s">
        <v>6</v>
      </c>
      <c r="C23" s="18" t="s">
        <v>9</v>
      </c>
      <c r="D23" s="18" t="s">
        <v>109</v>
      </c>
      <c r="E23" s="19" t="s">
        <v>101</v>
      </c>
      <c r="F23" s="108" t="s">
        <v>110</v>
      </c>
      <c r="G23" s="108" t="s">
        <v>103</v>
      </c>
      <c r="H23" s="108" t="s">
        <v>111</v>
      </c>
      <c r="J23" s="58"/>
      <c r="K23" s="58"/>
      <c r="L23" s="58"/>
      <c r="M23" s="58"/>
      <c r="N23" s="58"/>
      <c r="O23" s="58"/>
      <c r="P23" s="58"/>
    </row>
    <row r="24" spans="1:16" x14ac:dyDescent="0.25">
      <c r="A24" s="36"/>
      <c r="B24" s="37"/>
      <c r="C24" s="35" t="s">
        <v>1</v>
      </c>
      <c r="D24" s="95">
        <f>D25+D31</f>
        <v>1924290.66</v>
      </c>
      <c r="E24" s="64">
        <f>E25+E31</f>
        <v>2020113</v>
      </c>
      <c r="F24" s="64">
        <f>F25+F31</f>
        <v>2021070</v>
      </c>
      <c r="G24" s="64">
        <f t="shared" ref="F24:H24" si="1">G25+G31</f>
        <v>2000070</v>
      </c>
      <c r="H24" s="64">
        <f t="shared" si="1"/>
        <v>2000070</v>
      </c>
      <c r="J24" s="58"/>
      <c r="K24" s="58"/>
      <c r="L24" s="58"/>
      <c r="M24" s="58"/>
      <c r="N24" s="58"/>
      <c r="O24" s="58"/>
      <c r="P24" s="58"/>
    </row>
    <row r="25" spans="1:16" ht="15.75" customHeight="1" x14ac:dyDescent="0.25">
      <c r="A25" s="11">
        <v>3</v>
      </c>
      <c r="B25" s="11"/>
      <c r="C25" s="11" t="s">
        <v>10</v>
      </c>
      <c r="D25" s="100">
        <f>D27++D28+D29+D26+D30</f>
        <v>1771800.22</v>
      </c>
      <c r="E25" s="73">
        <f>E27++E28+E29+E26+E30</f>
        <v>2009898</v>
      </c>
      <c r="F25" s="8">
        <f>F27++F28+F29+F26+F30</f>
        <v>1997670</v>
      </c>
      <c r="G25" s="8">
        <f t="shared" ref="G25:H25" si="2">G27++G28+G29+G26+G30</f>
        <v>1995170</v>
      </c>
      <c r="H25" s="8">
        <f t="shared" si="2"/>
        <v>1995170</v>
      </c>
      <c r="J25" s="58"/>
      <c r="K25" s="58"/>
      <c r="L25" s="58"/>
      <c r="M25" s="58"/>
      <c r="N25" s="58"/>
      <c r="O25" s="58"/>
      <c r="P25" s="58"/>
    </row>
    <row r="26" spans="1:16" ht="15.75" customHeight="1" x14ac:dyDescent="0.25">
      <c r="A26" s="11"/>
      <c r="B26" s="15">
        <v>31</v>
      </c>
      <c r="C26" s="15" t="s">
        <v>11</v>
      </c>
      <c r="D26" s="97">
        <v>1367776.2</v>
      </c>
      <c r="E26" s="9">
        <v>1641160</v>
      </c>
      <c r="F26" s="9">
        <v>1632970</v>
      </c>
      <c r="G26" s="9">
        <v>1632970</v>
      </c>
      <c r="H26" s="9">
        <v>1632970</v>
      </c>
    </row>
    <row r="27" spans="1:16" x14ac:dyDescent="0.25">
      <c r="A27" s="12"/>
      <c r="B27" s="12">
        <v>32</v>
      </c>
      <c r="C27" s="12" t="s">
        <v>20</v>
      </c>
      <c r="D27" s="97">
        <v>283631.06</v>
      </c>
      <c r="E27" s="9">
        <v>353918</v>
      </c>
      <c r="F27" s="9">
        <v>349900</v>
      </c>
      <c r="G27" s="9">
        <v>347400</v>
      </c>
      <c r="H27" s="9">
        <v>347400</v>
      </c>
    </row>
    <row r="28" spans="1:16" x14ac:dyDescent="0.25">
      <c r="A28" s="12"/>
      <c r="B28" s="12">
        <v>34</v>
      </c>
      <c r="C28" s="12" t="s">
        <v>74</v>
      </c>
      <c r="D28" s="97">
        <v>0</v>
      </c>
      <c r="E28" s="9">
        <v>0</v>
      </c>
      <c r="F28" s="9">
        <v>0</v>
      </c>
      <c r="G28" s="9">
        <v>0</v>
      </c>
      <c r="H28" s="9">
        <v>0</v>
      </c>
    </row>
    <row r="29" spans="1:16" ht="38.25" x14ac:dyDescent="0.25">
      <c r="A29" s="12"/>
      <c r="B29" s="12">
        <v>37</v>
      </c>
      <c r="C29" s="66" t="s">
        <v>75</v>
      </c>
      <c r="D29" s="97">
        <v>18065.82</v>
      </c>
      <c r="E29" s="9">
        <v>14000</v>
      </c>
      <c r="F29" s="9">
        <v>14000</v>
      </c>
      <c r="G29" s="9">
        <v>14000</v>
      </c>
      <c r="H29" s="9">
        <v>14000</v>
      </c>
    </row>
    <row r="30" spans="1:16" x14ac:dyDescent="0.25">
      <c r="A30" s="12"/>
      <c r="B30" s="12">
        <v>38</v>
      </c>
      <c r="C30" s="12" t="s">
        <v>100</v>
      </c>
      <c r="D30" s="97">
        <v>102327.14</v>
      </c>
      <c r="E30" s="9">
        <v>820</v>
      </c>
      <c r="F30" s="9">
        <v>800</v>
      </c>
      <c r="G30" s="9">
        <v>800</v>
      </c>
      <c r="H30" s="9">
        <v>800</v>
      </c>
    </row>
    <row r="31" spans="1:16" ht="25.5" x14ac:dyDescent="0.25">
      <c r="A31" s="14">
        <v>4</v>
      </c>
      <c r="B31" s="14"/>
      <c r="C31" s="23" t="s">
        <v>12</v>
      </c>
      <c r="D31" s="100">
        <f>D33</f>
        <v>152490.44</v>
      </c>
      <c r="E31" s="72">
        <v>10215</v>
      </c>
      <c r="F31" s="72">
        <f t="shared" ref="F31:H31" si="3">F32+F33</f>
        <v>23400</v>
      </c>
      <c r="G31" s="72">
        <f t="shared" si="3"/>
        <v>4900</v>
      </c>
      <c r="H31" s="72">
        <f t="shared" si="3"/>
        <v>4900</v>
      </c>
    </row>
    <row r="32" spans="1:16" ht="38.25" x14ac:dyDescent="0.25">
      <c r="A32" s="14"/>
      <c r="B32" s="15">
        <v>41</v>
      </c>
      <c r="C32" s="24" t="s">
        <v>13</v>
      </c>
      <c r="D32" s="97">
        <v>0</v>
      </c>
      <c r="E32" s="9">
        <v>0</v>
      </c>
      <c r="F32" s="9"/>
      <c r="G32" s="9"/>
      <c r="H32" s="9"/>
    </row>
    <row r="33" spans="1:8" ht="26.25" customHeight="1" x14ac:dyDescent="0.25">
      <c r="A33" s="15"/>
      <c r="B33" s="67">
        <v>42</v>
      </c>
      <c r="C33" s="24" t="s">
        <v>29</v>
      </c>
      <c r="D33" s="97">
        <v>152490.44</v>
      </c>
      <c r="E33" s="9">
        <v>10215</v>
      </c>
      <c r="F33" s="9">
        <v>23400</v>
      </c>
      <c r="G33" s="9">
        <v>4900</v>
      </c>
      <c r="H33" s="9">
        <v>4900</v>
      </c>
    </row>
  </sheetData>
  <mergeCells count="5">
    <mergeCell ref="A21:H21"/>
    <mergeCell ref="A3:H3"/>
    <mergeCell ref="A5:H5"/>
    <mergeCell ref="A7:H7"/>
    <mergeCell ref="A1:J1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5"/>
  <sheetViews>
    <sheetView workbookViewId="0">
      <selection activeCell="K25" sqref="K25"/>
    </sheetView>
  </sheetViews>
  <sheetFormatPr defaultRowHeight="15" x14ac:dyDescent="0.25"/>
  <cols>
    <col min="1" max="1" width="26.140625" customWidth="1"/>
    <col min="2" max="6" width="25.28515625" customWidth="1"/>
  </cols>
  <sheetData>
    <row r="1" spans="1:10" ht="42" customHeight="1" x14ac:dyDescent="0.25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20" t="s">
        <v>19</v>
      </c>
      <c r="B3" s="120"/>
      <c r="C3" s="120"/>
      <c r="D3" s="120"/>
      <c r="E3" s="120"/>
      <c r="F3" s="120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120" t="s">
        <v>4</v>
      </c>
      <c r="B5" s="120"/>
      <c r="C5" s="120"/>
      <c r="D5" s="120"/>
      <c r="E5" s="120"/>
      <c r="F5" s="120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20" t="s">
        <v>40</v>
      </c>
      <c r="B7" s="120"/>
      <c r="C7" s="120"/>
      <c r="D7" s="120"/>
      <c r="E7" s="120"/>
      <c r="F7" s="120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42</v>
      </c>
      <c r="B9" s="18" t="s">
        <v>109</v>
      </c>
      <c r="C9" s="19" t="s">
        <v>101</v>
      </c>
      <c r="D9" s="19" t="s">
        <v>110</v>
      </c>
      <c r="E9" s="19" t="s">
        <v>103</v>
      </c>
      <c r="F9" s="19" t="s">
        <v>111</v>
      </c>
    </row>
    <row r="10" spans="1:10" x14ac:dyDescent="0.25">
      <c r="A10" s="38" t="s">
        <v>0</v>
      </c>
      <c r="B10" s="95">
        <f>B11+B16+B13+B18+B21</f>
        <v>1889485.33</v>
      </c>
      <c r="C10" s="64">
        <f t="shared" ref="C10:D10" si="0">C11+C16+C13+C18+C21</f>
        <v>2020447</v>
      </c>
      <c r="D10" s="64">
        <f>D11+D16+D13+D18+D21</f>
        <v>2017570</v>
      </c>
      <c r="E10" s="64">
        <f t="shared" ref="E10" si="1">E11+E16+E13+E18+E21</f>
        <v>2000070</v>
      </c>
      <c r="F10" s="64">
        <f t="shared" ref="F10" si="2">F11+F16+F13+F18+F21</f>
        <v>2000070</v>
      </c>
    </row>
    <row r="11" spans="1:10" x14ac:dyDescent="0.25">
      <c r="A11" s="23" t="s">
        <v>45</v>
      </c>
      <c r="B11" s="98">
        <f>B12</f>
        <v>181243.14</v>
      </c>
      <c r="C11" s="71">
        <f>C12</f>
        <v>190390</v>
      </c>
      <c r="D11" s="71">
        <f t="shared" ref="D11" si="3">D12</f>
        <v>219700</v>
      </c>
      <c r="E11" s="71">
        <f t="shared" ref="E11" si="4">E12</f>
        <v>202200</v>
      </c>
      <c r="F11" s="71">
        <f t="shared" ref="F11" si="5">F12</f>
        <v>202200</v>
      </c>
    </row>
    <row r="12" spans="1:10" x14ac:dyDescent="0.25">
      <c r="A12" s="13" t="s">
        <v>46</v>
      </c>
      <c r="B12" s="63">
        <v>181243.14</v>
      </c>
      <c r="C12" s="9">
        <v>190390</v>
      </c>
      <c r="D12" s="9">
        <v>219700</v>
      </c>
      <c r="E12" s="9">
        <v>202200</v>
      </c>
      <c r="F12" s="9">
        <f>E12</f>
        <v>202200</v>
      </c>
    </row>
    <row r="13" spans="1:10" x14ac:dyDescent="0.25">
      <c r="A13" s="25" t="s">
        <v>76</v>
      </c>
      <c r="B13" s="99">
        <f>B14</f>
        <v>2734.79</v>
      </c>
      <c r="C13" s="72">
        <f t="shared" ref="C13:D13" si="6">C14</f>
        <v>3500</v>
      </c>
      <c r="D13" s="72">
        <f t="shared" si="6"/>
        <v>2500</v>
      </c>
      <c r="E13" s="72">
        <f t="shared" ref="E13" si="7">E14</f>
        <v>2500</v>
      </c>
      <c r="F13" s="72">
        <f t="shared" ref="F13" si="8">F14</f>
        <v>2500</v>
      </c>
    </row>
    <row r="14" spans="1:10" x14ac:dyDescent="0.25">
      <c r="A14" s="13" t="s">
        <v>78</v>
      </c>
      <c r="B14" s="63">
        <v>2734.79</v>
      </c>
      <c r="C14" s="9">
        <v>3500</v>
      </c>
      <c r="D14" s="9">
        <v>2500</v>
      </c>
      <c r="E14" s="9">
        <v>2500</v>
      </c>
      <c r="F14" s="9">
        <f>E14</f>
        <v>2500</v>
      </c>
    </row>
    <row r="15" spans="1:10" hidden="1" x14ac:dyDescent="0.25">
      <c r="A15" s="12" t="s">
        <v>27</v>
      </c>
      <c r="B15" s="63"/>
      <c r="C15" s="9"/>
      <c r="D15" s="9"/>
      <c r="E15" s="9"/>
      <c r="F15" s="9"/>
    </row>
    <row r="16" spans="1:10" ht="25.5" x14ac:dyDescent="0.25">
      <c r="A16" s="11" t="s">
        <v>44</v>
      </c>
      <c r="B16" s="100">
        <f>B17</f>
        <v>46920.19</v>
      </c>
      <c r="C16" s="73">
        <f t="shared" ref="C16:D16" si="9">C17</f>
        <v>77750</v>
      </c>
      <c r="D16" s="73">
        <f t="shared" si="9"/>
        <v>74100</v>
      </c>
      <c r="E16" s="73">
        <f t="shared" ref="E16" si="10">E17</f>
        <v>74100</v>
      </c>
      <c r="F16" s="73">
        <f t="shared" ref="F16" si="11">F17</f>
        <v>74100</v>
      </c>
    </row>
    <row r="17" spans="1:16" ht="25.5" x14ac:dyDescent="0.25">
      <c r="A17" s="17" t="s">
        <v>77</v>
      </c>
      <c r="B17" s="97">
        <v>46920.19</v>
      </c>
      <c r="C17" s="9">
        <v>77750</v>
      </c>
      <c r="D17" s="9">
        <v>74100</v>
      </c>
      <c r="E17" s="9">
        <v>74100</v>
      </c>
      <c r="F17" s="9">
        <f>E17</f>
        <v>74100</v>
      </c>
    </row>
    <row r="18" spans="1:16" x14ac:dyDescent="0.25">
      <c r="A18" s="38" t="s">
        <v>43</v>
      </c>
      <c r="B18" s="100">
        <f>B19+B20</f>
        <v>1522059.02</v>
      </c>
      <c r="C18" s="73">
        <f t="shared" ref="C18:D18" si="12">C19+C20</f>
        <v>1742507</v>
      </c>
      <c r="D18" s="73">
        <f t="shared" si="12"/>
        <v>1720270</v>
      </c>
      <c r="E18" s="73">
        <f t="shared" ref="E18" si="13">E19+E20</f>
        <v>1720270</v>
      </c>
      <c r="F18" s="73">
        <f t="shared" ref="F18" si="14">F19+F20</f>
        <v>1720270</v>
      </c>
    </row>
    <row r="19" spans="1:16" x14ac:dyDescent="0.25">
      <c r="A19" s="13" t="s">
        <v>79</v>
      </c>
      <c r="B19" s="97">
        <v>154444.35</v>
      </c>
      <c r="C19" s="9">
        <v>123691</v>
      </c>
      <c r="D19" s="9">
        <v>123000</v>
      </c>
      <c r="E19" s="9">
        <v>123000</v>
      </c>
      <c r="F19" s="9">
        <f>E19</f>
        <v>123000</v>
      </c>
      <c r="J19" s="144"/>
      <c r="K19" s="144"/>
      <c r="L19" s="144"/>
      <c r="M19" s="144"/>
      <c r="N19" s="144"/>
      <c r="O19" s="144"/>
      <c r="P19" s="144"/>
    </row>
    <row r="20" spans="1:16" x14ac:dyDescent="0.25">
      <c r="A20" s="13" t="s">
        <v>80</v>
      </c>
      <c r="B20" s="97">
        <v>1367614.67</v>
      </c>
      <c r="C20" s="9">
        <v>1618816</v>
      </c>
      <c r="D20" s="9">
        <v>1597270</v>
      </c>
      <c r="E20" s="9">
        <v>1597270</v>
      </c>
      <c r="F20" s="9">
        <f>E20</f>
        <v>1597270</v>
      </c>
      <c r="J20" s="144"/>
      <c r="K20" s="144"/>
      <c r="L20" s="144"/>
      <c r="M20" s="144"/>
      <c r="N20" s="144"/>
      <c r="O20" s="144"/>
      <c r="P20" s="144"/>
    </row>
    <row r="21" spans="1:16" x14ac:dyDescent="0.25">
      <c r="A21" s="38" t="s">
        <v>81</v>
      </c>
      <c r="B21" s="100">
        <f>B22</f>
        <v>136528.19</v>
      </c>
      <c r="C21" s="73">
        <f t="shared" ref="C21:D21" si="15">C22</f>
        <v>6300</v>
      </c>
      <c r="D21" s="73">
        <f t="shared" si="15"/>
        <v>1000</v>
      </c>
      <c r="E21" s="73">
        <f t="shared" ref="E21" si="16">E22</f>
        <v>1000</v>
      </c>
      <c r="F21" s="73">
        <f t="shared" ref="F21" si="17">F22</f>
        <v>1000</v>
      </c>
      <c r="J21" s="144"/>
      <c r="K21" s="144"/>
      <c r="L21" s="144"/>
      <c r="M21" s="144"/>
      <c r="N21" s="144"/>
      <c r="O21" s="144"/>
      <c r="P21" s="144"/>
    </row>
    <row r="22" spans="1:16" x14ac:dyDescent="0.25">
      <c r="A22" s="13" t="s">
        <v>82</v>
      </c>
      <c r="B22" s="97">
        <v>136528.19</v>
      </c>
      <c r="C22" s="9">
        <v>6300</v>
      </c>
      <c r="D22" s="9">
        <v>1000</v>
      </c>
      <c r="E22" s="9">
        <v>1000</v>
      </c>
      <c r="F22" s="9">
        <f>E22</f>
        <v>1000</v>
      </c>
      <c r="J22" s="144"/>
      <c r="K22" s="144"/>
      <c r="L22" s="144"/>
      <c r="M22" s="144"/>
      <c r="N22" s="144"/>
      <c r="O22" s="144"/>
      <c r="P22" s="144"/>
    </row>
    <row r="23" spans="1:16" x14ac:dyDescent="0.25">
      <c r="A23" s="13"/>
      <c r="B23" s="97"/>
      <c r="C23" s="9"/>
      <c r="D23" s="9"/>
      <c r="E23" s="9"/>
      <c r="F23" s="10"/>
      <c r="J23" s="144"/>
      <c r="K23" s="144"/>
      <c r="L23" s="144"/>
      <c r="M23" s="144"/>
      <c r="N23" s="144"/>
      <c r="O23" s="144"/>
      <c r="P23" s="144"/>
    </row>
    <row r="24" spans="1:16" x14ac:dyDescent="0.25">
      <c r="A24" s="68"/>
      <c r="B24" s="69"/>
      <c r="C24" s="69"/>
      <c r="D24" s="69"/>
      <c r="E24" s="69"/>
      <c r="F24" s="70"/>
      <c r="J24" s="144"/>
      <c r="K24" s="144"/>
      <c r="L24" s="144"/>
      <c r="M24" s="144"/>
      <c r="N24" s="144"/>
      <c r="O24" s="144"/>
      <c r="P24" s="144"/>
    </row>
    <row r="25" spans="1:16" x14ac:dyDescent="0.25">
      <c r="J25" s="144"/>
      <c r="K25" s="144"/>
      <c r="L25" s="144"/>
      <c r="M25" s="144"/>
      <c r="N25" s="144"/>
      <c r="O25" s="144"/>
      <c r="P25" s="144"/>
    </row>
    <row r="26" spans="1:16" x14ac:dyDescent="0.25">
      <c r="J26" s="144"/>
      <c r="K26" s="144"/>
      <c r="L26" s="144"/>
      <c r="M26" s="144"/>
      <c r="N26" s="144"/>
      <c r="O26" s="144"/>
      <c r="P26" s="144"/>
    </row>
    <row r="27" spans="1:16" ht="15.75" customHeight="1" x14ac:dyDescent="0.25">
      <c r="A27" s="120" t="s">
        <v>41</v>
      </c>
      <c r="B27" s="120"/>
      <c r="C27" s="120"/>
      <c r="D27" s="120"/>
      <c r="E27" s="120"/>
      <c r="F27" s="120"/>
      <c r="J27" s="144"/>
      <c r="K27" s="144"/>
      <c r="L27" s="144"/>
      <c r="M27" s="144"/>
      <c r="N27" s="144"/>
      <c r="O27" s="144"/>
      <c r="P27" s="144"/>
    </row>
    <row r="28" spans="1:16" ht="18" x14ac:dyDescent="0.25">
      <c r="A28" s="4"/>
      <c r="B28" s="4"/>
      <c r="C28" s="4"/>
      <c r="D28" s="4"/>
      <c r="E28" s="5"/>
      <c r="F28" s="5"/>
      <c r="J28" s="144"/>
      <c r="K28" s="144"/>
      <c r="L28" s="144"/>
      <c r="M28" s="144"/>
      <c r="N28" s="144"/>
      <c r="O28" s="144"/>
      <c r="P28" s="144"/>
    </row>
    <row r="29" spans="1:16" ht="25.5" x14ac:dyDescent="0.25">
      <c r="A29" s="19" t="s">
        <v>42</v>
      </c>
      <c r="B29" s="18" t="s">
        <v>109</v>
      </c>
      <c r="C29" s="19" t="s">
        <v>101</v>
      </c>
      <c r="D29" s="19" t="s">
        <v>110</v>
      </c>
      <c r="E29" s="19" t="s">
        <v>103</v>
      </c>
      <c r="F29" s="19" t="s">
        <v>111</v>
      </c>
      <c r="J29" s="144"/>
      <c r="K29" s="144"/>
      <c r="L29" s="144"/>
      <c r="M29" s="144"/>
      <c r="N29" s="144"/>
      <c r="O29" s="144"/>
      <c r="P29" s="144"/>
    </row>
    <row r="30" spans="1:16" x14ac:dyDescent="0.25">
      <c r="A30" s="38" t="s">
        <v>1</v>
      </c>
      <c r="B30" s="95">
        <f>B31+B33+B36+B38+B41+B43</f>
        <v>1924290.6600000001</v>
      </c>
      <c r="C30" s="64">
        <f>C31+C33+C36+C38+C41+C43</f>
        <v>2020113</v>
      </c>
      <c r="D30" s="64">
        <f>D31+D33+D36+D38+D41+D43</f>
        <v>2021070</v>
      </c>
      <c r="E30" s="64">
        <f>E31+E33+E36+E38+E41+E43</f>
        <v>2000070</v>
      </c>
      <c r="F30" s="64">
        <f t="shared" ref="F30" si="18">F31+F33+F36+F38+F41+F43</f>
        <v>2000070</v>
      </c>
      <c r="J30" s="144"/>
      <c r="K30" s="144"/>
      <c r="L30" s="144"/>
      <c r="M30" s="144"/>
      <c r="N30" s="144"/>
      <c r="O30" s="144"/>
      <c r="P30" s="144"/>
    </row>
    <row r="31" spans="1:16" ht="15.75" customHeight="1" x14ac:dyDescent="0.25">
      <c r="A31" s="23" t="s">
        <v>45</v>
      </c>
      <c r="B31" s="100">
        <f>B32</f>
        <v>183840.44</v>
      </c>
      <c r="C31" s="73">
        <f t="shared" ref="C31:D31" si="19">C32</f>
        <v>180600</v>
      </c>
      <c r="D31" s="73">
        <f t="shared" si="19"/>
        <v>219700</v>
      </c>
      <c r="E31" s="73">
        <f t="shared" ref="E31" si="20">E32</f>
        <v>202200</v>
      </c>
      <c r="F31" s="73">
        <f t="shared" ref="F31" si="21">F32</f>
        <v>202200</v>
      </c>
      <c r="J31" s="144"/>
      <c r="K31" s="144"/>
      <c r="L31" s="144"/>
      <c r="M31" s="144"/>
      <c r="N31" s="144"/>
      <c r="O31" s="144"/>
      <c r="P31" s="144"/>
    </row>
    <row r="32" spans="1:16" x14ac:dyDescent="0.25">
      <c r="A32" s="13" t="s">
        <v>46</v>
      </c>
      <c r="B32" s="97">
        <v>183840.44</v>
      </c>
      <c r="C32" s="9">
        <v>180600</v>
      </c>
      <c r="D32" s="9">
        <v>219700</v>
      </c>
      <c r="E32" s="9">
        <v>202200</v>
      </c>
      <c r="F32" s="9">
        <v>202200</v>
      </c>
    </row>
    <row r="33" spans="1:6" x14ac:dyDescent="0.25">
      <c r="A33" s="25" t="s">
        <v>76</v>
      </c>
      <c r="B33" s="100">
        <f>B34</f>
        <v>4379.68</v>
      </c>
      <c r="C33" s="73">
        <f t="shared" ref="C33:D33" si="22">C34</f>
        <v>5235</v>
      </c>
      <c r="D33" s="73">
        <f t="shared" si="22"/>
        <v>3500</v>
      </c>
      <c r="E33" s="73">
        <f t="shared" ref="E33" si="23">E34</f>
        <v>2500</v>
      </c>
      <c r="F33" s="73">
        <f t="shared" ref="F33" si="24">F34</f>
        <v>2500</v>
      </c>
    </row>
    <row r="34" spans="1:6" x14ac:dyDescent="0.25">
      <c r="A34" s="13" t="s">
        <v>78</v>
      </c>
      <c r="B34" s="97">
        <v>4379.68</v>
      </c>
      <c r="C34" s="9">
        <v>5235</v>
      </c>
      <c r="D34" s="9">
        <v>3500</v>
      </c>
      <c r="E34" s="9">
        <v>2500</v>
      </c>
      <c r="F34" s="9">
        <v>2500</v>
      </c>
    </row>
    <row r="35" spans="1:6" hidden="1" x14ac:dyDescent="0.25">
      <c r="A35" s="12" t="s">
        <v>27</v>
      </c>
      <c r="B35" s="97"/>
      <c r="C35" s="9"/>
      <c r="D35" s="9"/>
      <c r="E35" s="9"/>
      <c r="F35" s="9"/>
    </row>
    <row r="36" spans="1:6" ht="25.5" x14ac:dyDescent="0.25">
      <c r="A36" s="11" t="s">
        <v>44</v>
      </c>
      <c r="B36" s="101">
        <f>B37</f>
        <v>69819.69</v>
      </c>
      <c r="C36" s="75">
        <f t="shared" ref="C36:D36" si="25">C37</f>
        <v>82042</v>
      </c>
      <c r="D36" s="75">
        <f t="shared" si="25"/>
        <v>76600</v>
      </c>
      <c r="E36" s="75">
        <f t="shared" ref="E36" si="26">E37</f>
        <v>74100</v>
      </c>
      <c r="F36" s="75">
        <f t="shared" ref="F36" si="27">F37</f>
        <v>74100</v>
      </c>
    </row>
    <row r="37" spans="1:6" ht="25.5" x14ac:dyDescent="0.25">
      <c r="A37" s="17" t="s">
        <v>77</v>
      </c>
      <c r="B37" s="102">
        <v>69819.69</v>
      </c>
      <c r="C37" s="74">
        <v>82042</v>
      </c>
      <c r="D37" s="74">
        <v>76600</v>
      </c>
      <c r="E37" s="74">
        <v>74100</v>
      </c>
      <c r="F37" s="74">
        <v>74100</v>
      </c>
    </row>
    <row r="38" spans="1:6" x14ac:dyDescent="0.25">
      <c r="A38" s="38" t="s">
        <v>43</v>
      </c>
      <c r="B38" s="101">
        <f>B39+B40</f>
        <v>1512353.8800000001</v>
      </c>
      <c r="C38" s="75">
        <f>C39+C40</f>
        <v>1745936</v>
      </c>
      <c r="D38" s="75">
        <f t="shared" ref="D38" si="28">D39+D40</f>
        <v>1720270</v>
      </c>
      <c r="E38" s="75">
        <f t="shared" ref="E38" si="29">E39+E40</f>
        <v>1720270</v>
      </c>
      <c r="F38" s="75">
        <f t="shared" ref="F38" si="30">F39+F40</f>
        <v>1720270</v>
      </c>
    </row>
    <row r="39" spans="1:6" x14ac:dyDescent="0.25">
      <c r="A39" s="13" t="s">
        <v>79</v>
      </c>
      <c r="B39" s="102">
        <v>152906.57</v>
      </c>
      <c r="C39" s="74">
        <v>122996</v>
      </c>
      <c r="D39" s="74">
        <v>123000</v>
      </c>
      <c r="E39" s="74">
        <v>123000</v>
      </c>
      <c r="F39" s="74">
        <v>123000</v>
      </c>
    </row>
    <row r="40" spans="1:6" x14ac:dyDescent="0.25">
      <c r="A40" s="13" t="s">
        <v>80</v>
      </c>
      <c r="B40" s="102">
        <v>1359447.31</v>
      </c>
      <c r="C40" s="74">
        <v>1622940</v>
      </c>
      <c r="D40" s="74">
        <v>1597270</v>
      </c>
      <c r="E40" s="74">
        <v>1597270</v>
      </c>
      <c r="F40" s="74">
        <v>1597270</v>
      </c>
    </row>
    <row r="41" spans="1:6" x14ac:dyDescent="0.25">
      <c r="A41" s="38" t="s">
        <v>81</v>
      </c>
      <c r="B41" s="101">
        <f>B42</f>
        <v>153317.94</v>
      </c>
      <c r="C41" s="75">
        <v>6300</v>
      </c>
      <c r="D41" s="75">
        <f t="shared" ref="D41" si="31">D42</f>
        <v>1000</v>
      </c>
      <c r="E41" s="75">
        <f t="shared" ref="E41" si="32">E42</f>
        <v>1000</v>
      </c>
      <c r="F41" s="75">
        <f t="shared" ref="F41" si="33">F42</f>
        <v>1000</v>
      </c>
    </row>
    <row r="42" spans="1:6" x14ac:dyDescent="0.25">
      <c r="A42" s="13" t="s">
        <v>82</v>
      </c>
      <c r="B42" s="102">
        <v>153317.94</v>
      </c>
      <c r="C42" s="74">
        <v>6300</v>
      </c>
      <c r="D42" s="74">
        <v>1000</v>
      </c>
      <c r="E42" s="74">
        <v>1000</v>
      </c>
      <c r="F42" s="74">
        <v>1000</v>
      </c>
    </row>
    <row r="43" spans="1:6" ht="25.5" x14ac:dyDescent="0.25">
      <c r="A43" s="38" t="s">
        <v>83</v>
      </c>
      <c r="B43" s="101">
        <v>579.03</v>
      </c>
      <c r="C43" s="75">
        <v>0</v>
      </c>
      <c r="D43" s="75">
        <v>0</v>
      </c>
      <c r="E43" s="75">
        <v>0</v>
      </c>
      <c r="F43" s="75">
        <v>0</v>
      </c>
    </row>
    <row r="44" spans="1:6" ht="25.5" x14ac:dyDescent="0.25">
      <c r="A44" s="17" t="s">
        <v>84</v>
      </c>
      <c r="B44" s="102">
        <v>579.03</v>
      </c>
      <c r="C44" s="74">
        <v>0</v>
      </c>
      <c r="D44" s="74">
        <v>0</v>
      </c>
      <c r="E44" s="74">
        <v>0</v>
      </c>
      <c r="F44" s="74">
        <v>0</v>
      </c>
    </row>
    <row r="45" spans="1:6" x14ac:dyDescent="0.25">
      <c r="D45" s="76"/>
      <c r="E45" s="76"/>
      <c r="F45" s="76"/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20" t="s">
        <v>19</v>
      </c>
      <c r="B3" s="120"/>
      <c r="C3" s="120"/>
      <c r="D3" s="120"/>
      <c r="E3" s="121"/>
      <c r="F3" s="121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20" t="s">
        <v>4</v>
      </c>
      <c r="B5" s="122"/>
      <c r="C5" s="122"/>
      <c r="D5" s="122"/>
      <c r="E5" s="122"/>
      <c r="F5" s="122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20" t="s">
        <v>14</v>
      </c>
      <c r="B7" s="140"/>
      <c r="C7" s="140"/>
      <c r="D7" s="140"/>
      <c r="E7" s="140"/>
      <c r="F7" s="140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42</v>
      </c>
      <c r="B9" s="18" t="s">
        <v>109</v>
      </c>
      <c r="C9" s="19" t="s">
        <v>101</v>
      </c>
      <c r="D9" s="19" t="s">
        <v>110</v>
      </c>
      <c r="E9" s="19" t="s">
        <v>103</v>
      </c>
      <c r="F9" s="19" t="s">
        <v>111</v>
      </c>
    </row>
    <row r="10" spans="1:10" ht="15.75" customHeight="1" x14ac:dyDescent="0.25">
      <c r="A10" s="11" t="s">
        <v>15</v>
      </c>
      <c r="B10" s="97"/>
      <c r="C10" s="9"/>
      <c r="D10" s="9"/>
      <c r="E10" s="9"/>
      <c r="F10" s="9"/>
    </row>
    <row r="11" spans="1:10" ht="30" customHeight="1" x14ac:dyDescent="0.25">
      <c r="A11" s="11" t="s">
        <v>104</v>
      </c>
      <c r="B11" s="103">
        <f>B12</f>
        <v>1924290.66</v>
      </c>
      <c r="C11" s="110">
        <f t="shared" ref="C11:F11" si="0">C12</f>
        <v>2020113</v>
      </c>
      <c r="D11" s="110">
        <f t="shared" si="0"/>
        <v>2021070</v>
      </c>
      <c r="E11" s="110">
        <f t="shared" si="0"/>
        <v>2000070</v>
      </c>
      <c r="F11" s="110">
        <f t="shared" si="0"/>
        <v>2000070</v>
      </c>
      <c r="G11" s="69"/>
      <c r="H11" s="69"/>
    </row>
    <row r="12" spans="1:10" x14ac:dyDescent="0.25">
      <c r="A12" s="17" t="s">
        <v>85</v>
      </c>
      <c r="B12" s="97">
        <v>1924290.66</v>
      </c>
      <c r="C12" s="9">
        <v>2020113</v>
      </c>
      <c r="D12" s="9">
        <v>2021070</v>
      </c>
      <c r="E12" s="9">
        <v>2000070</v>
      </c>
      <c r="F12" s="9">
        <v>2000070</v>
      </c>
      <c r="G12" s="69"/>
      <c r="H12" s="69"/>
    </row>
    <row r="13" spans="1:10" x14ac:dyDescent="0.25">
      <c r="A13" s="16"/>
      <c r="B13" s="8"/>
      <c r="C13" s="9"/>
      <c r="D13" s="9"/>
      <c r="E13" s="9"/>
      <c r="F13" s="9"/>
    </row>
    <row r="15" spans="1:10" x14ac:dyDescent="0.25">
      <c r="B15" s="89"/>
    </row>
    <row r="17" spans="1:5" x14ac:dyDescent="0.25">
      <c r="A17" s="111"/>
      <c r="B17" s="111"/>
      <c r="C17" s="111"/>
      <c r="D17" s="111"/>
      <c r="E17" s="89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G19" sqref="G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20" t="s">
        <v>19</v>
      </c>
      <c r="B3" s="120"/>
      <c r="C3" s="120"/>
      <c r="D3" s="120"/>
      <c r="E3" s="120"/>
      <c r="F3" s="120"/>
      <c r="G3" s="120"/>
      <c r="H3" s="120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20" t="s">
        <v>49</v>
      </c>
      <c r="B5" s="120"/>
      <c r="C5" s="120"/>
      <c r="D5" s="120"/>
      <c r="E5" s="120"/>
      <c r="F5" s="120"/>
      <c r="G5" s="120"/>
      <c r="H5" s="120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19" t="s">
        <v>5</v>
      </c>
      <c r="B7" s="18" t="s">
        <v>6</v>
      </c>
      <c r="C7" s="18" t="s">
        <v>30</v>
      </c>
      <c r="D7" s="18" t="s">
        <v>109</v>
      </c>
      <c r="E7" s="19" t="s">
        <v>101</v>
      </c>
      <c r="F7" s="19" t="s">
        <v>110</v>
      </c>
      <c r="G7" s="19" t="s">
        <v>103</v>
      </c>
      <c r="H7" s="19" t="s">
        <v>111</v>
      </c>
    </row>
    <row r="8" spans="1:10" x14ac:dyDescent="0.25">
      <c r="A8" s="36"/>
      <c r="B8" s="37"/>
      <c r="C8" s="35" t="s">
        <v>51</v>
      </c>
      <c r="D8" s="37"/>
      <c r="E8" s="36"/>
      <c r="F8" s="36"/>
      <c r="G8" s="36"/>
      <c r="H8" s="36"/>
    </row>
    <row r="9" spans="1:10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10" x14ac:dyDescent="0.25">
      <c r="A10" s="11"/>
      <c r="B10" s="15">
        <v>84</v>
      </c>
      <c r="C10" s="15" t="s">
        <v>21</v>
      </c>
      <c r="D10" s="8"/>
      <c r="E10" s="9"/>
      <c r="F10" s="9"/>
      <c r="G10" s="9"/>
      <c r="H10" s="9"/>
    </row>
    <row r="11" spans="1:10" x14ac:dyDescent="0.25">
      <c r="A11" s="11"/>
      <c r="B11" s="15"/>
      <c r="C11" s="39"/>
      <c r="D11" s="8"/>
      <c r="E11" s="9"/>
      <c r="F11" s="9"/>
      <c r="G11" s="9"/>
      <c r="H11" s="9"/>
    </row>
    <row r="12" spans="1:10" x14ac:dyDescent="0.25">
      <c r="A12" s="11"/>
      <c r="B12" s="15"/>
      <c r="C12" s="35" t="s">
        <v>54</v>
      </c>
      <c r="D12" s="8"/>
      <c r="E12" s="9"/>
      <c r="F12" s="9"/>
      <c r="G12" s="9"/>
      <c r="H12" s="9"/>
    </row>
    <row r="13" spans="1:10" ht="25.5" x14ac:dyDescent="0.25">
      <c r="A13" s="14">
        <v>5</v>
      </c>
      <c r="B13" s="14"/>
      <c r="C13" s="23" t="s">
        <v>17</v>
      </c>
      <c r="D13" s="8"/>
      <c r="E13" s="9"/>
      <c r="F13" s="9"/>
      <c r="G13" s="9"/>
      <c r="H13" s="9"/>
    </row>
    <row r="14" spans="1:10" ht="25.5" x14ac:dyDescent="0.25">
      <c r="A14" s="15"/>
      <c r="B14" s="15">
        <v>54</v>
      </c>
      <c r="C14" s="24" t="s">
        <v>22</v>
      </c>
      <c r="D14" s="8"/>
      <c r="E14" s="9"/>
      <c r="F14" s="9"/>
      <c r="G14" s="9"/>
      <c r="H14" s="10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C17" sqref="C17"/>
    </sheetView>
  </sheetViews>
  <sheetFormatPr defaultRowHeight="15" x14ac:dyDescent="0.25"/>
  <cols>
    <col min="1" max="5" width="25.28515625" customWidth="1"/>
    <col min="6" max="6" width="24.140625" customWidth="1"/>
  </cols>
  <sheetData>
    <row r="1" spans="1:10" ht="42" customHeight="1" x14ac:dyDescent="0.25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20" t="s">
        <v>19</v>
      </c>
      <c r="B3" s="120"/>
      <c r="C3" s="120"/>
      <c r="D3" s="120"/>
      <c r="E3" s="120"/>
      <c r="F3" s="120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20" t="s">
        <v>50</v>
      </c>
      <c r="B5" s="120"/>
      <c r="C5" s="120"/>
      <c r="D5" s="120"/>
      <c r="E5" s="120"/>
      <c r="F5" s="120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8" t="s">
        <v>42</v>
      </c>
      <c r="B7" s="18" t="s">
        <v>109</v>
      </c>
      <c r="C7" s="19" t="s">
        <v>101</v>
      </c>
      <c r="D7" s="19" t="s">
        <v>110</v>
      </c>
      <c r="E7" s="19" t="s">
        <v>103</v>
      </c>
      <c r="F7" s="19" t="s">
        <v>111</v>
      </c>
    </row>
    <row r="8" spans="1:10" x14ac:dyDescent="0.25">
      <c r="A8" s="11" t="s">
        <v>51</v>
      </c>
      <c r="B8" s="8"/>
      <c r="C8" s="9"/>
      <c r="D8" s="9"/>
      <c r="E8" s="9"/>
      <c r="F8" s="9"/>
    </row>
    <row r="9" spans="1:10" ht="25.5" x14ac:dyDescent="0.25">
      <c r="A9" s="11" t="s">
        <v>52</v>
      </c>
      <c r="B9" s="8"/>
      <c r="C9" s="9"/>
      <c r="D9" s="9"/>
      <c r="E9" s="9"/>
      <c r="F9" s="9"/>
    </row>
    <row r="10" spans="1:10" ht="25.5" x14ac:dyDescent="0.25">
      <c r="A10" s="17" t="s">
        <v>53</v>
      </c>
      <c r="B10" s="8"/>
      <c r="C10" s="9"/>
      <c r="D10" s="9"/>
      <c r="E10" s="9"/>
      <c r="F10" s="9"/>
    </row>
    <row r="11" spans="1:10" x14ac:dyDescent="0.25">
      <c r="A11" s="17"/>
      <c r="B11" s="8"/>
      <c r="C11" s="9"/>
      <c r="D11" s="9"/>
      <c r="E11" s="9"/>
      <c r="F11" s="9"/>
    </row>
    <row r="12" spans="1:10" x14ac:dyDescent="0.25">
      <c r="A12" s="11" t="s">
        <v>54</v>
      </c>
      <c r="B12" s="8"/>
      <c r="C12" s="9"/>
      <c r="D12" s="9"/>
      <c r="E12" s="9"/>
      <c r="F12" s="9"/>
    </row>
    <row r="13" spans="1:10" x14ac:dyDescent="0.25">
      <c r="A13" s="23" t="s">
        <v>45</v>
      </c>
      <c r="B13" s="8"/>
      <c r="C13" s="9"/>
      <c r="D13" s="9"/>
      <c r="E13" s="9"/>
      <c r="F13" s="9"/>
    </row>
    <row r="14" spans="1:10" x14ac:dyDescent="0.25">
      <c r="A14" s="13" t="s">
        <v>46</v>
      </c>
      <c r="B14" s="8"/>
      <c r="C14" s="9"/>
      <c r="D14" s="9"/>
      <c r="E14" s="9"/>
      <c r="F14" s="10"/>
    </row>
    <row r="15" spans="1:10" x14ac:dyDescent="0.25">
      <c r="A15" s="23" t="s">
        <v>47</v>
      </c>
      <c r="B15" s="8"/>
      <c r="C15" s="9"/>
      <c r="D15" s="9"/>
      <c r="E15" s="9"/>
      <c r="F15" s="10"/>
    </row>
    <row r="16" spans="1:10" x14ac:dyDescent="0.25">
      <c r="A16" s="13" t="s">
        <v>48</v>
      </c>
      <c r="B16" s="8"/>
      <c r="C16" s="9"/>
      <c r="D16" s="9"/>
      <c r="E16" s="9"/>
      <c r="F16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06"/>
  <sheetViews>
    <sheetView tabSelected="1" workbookViewId="0">
      <selection activeCell="F12" sqref="F12"/>
    </sheetView>
  </sheetViews>
  <sheetFormatPr defaultRowHeight="15" x14ac:dyDescent="0.25"/>
  <cols>
    <col min="1" max="1" width="11.7109375" customWidth="1"/>
    <col min="2" max="2" width="58" customWidth="1"/>
    <col min="3" max="3" width="23.85546875" customWidth="1"/>
    <col min="4" max="4" width="20.140625" style="116" customWidth="1"/>
    <col min="5" max="5" width="19" style="116" customWidth="1"/>
    <col min="6" max="6" width="19.28515625" style="116" customWidth="1"/>
    <col min="7" max="7" width="20.7109375" style="116" customWidth="1"/>
    <col min="8" max="9" width="25.28515625" customWidth="1"/>
  </cols>
  <sheetData>
    <row r="1" spans="1:10" ht="42" customHeight="1" x14ac:dyDescent="0.25">
      <c r="A1" s="120" t="s">
        <v>114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18" x14ac:dyDescent="0.25">
      <c r="A2" s="4"/>
      <c r="B2" s="4"/>
      <c r="C2" s="4"/>
      <c r="D2" s="112"/>
      <c r="E2" s="112"/>
      <c r="F2" s="112"/>
      <c r="G2" s="112"/>
      <c r="H2" s="5"/>
      <c r="I2" s="5"/>
    </row>
    <row r="3" spans="1:10" ht="18" customHeight="1" x14ac:dyDescent="0.25">
      <c r="A3" s="120" t="s">
        <v>18</v>
      </c>
      <c r="B3" s="122"/>
      <c r="C3" s="122"/>
      <c r="D3" s="122"/>
      <c r="E3" s="122"/>
      <c r="F3" s="122"/>
      <c r="G3" s="122"/>
      <c r="H3" s="122"/>
      <c r="I3" s="122"/>
    </row>
    <row r="4" spans="1:10" x14ac:dyDescent="0.25">
      <c r="A4" s="77"/>
      <c r="B4" s="78"/>
      <c r="C4" s="79" t="s">
        <v>109</v>
      </c>
      <c r="D4" s="113" t="s">
        <v>101</v>
      </c>
      <c r="E4" s="113" t="s">
        <v>110</v>
      </c>
      <c r="F4" s="113" t="s">
        <v>105</v>
      </c>
      <c r="G4" s="113" t="s">
        <v>112</v>
      </c>
    </row>
    <row r="5" spans="1:10" x14ac:dyDescent="0.25">
      <c r="A5" s="82" t="s">
        <v>88</v>
      </c>
      <c r="B5" s="82"/>
      <c r="C5" s="90">
        <f>C6+C36+C52+C71+C79+C97+C93</f>
        <v>1924290.66</v>
      </c>
      <c r="D5" s="81">
        <f t="shared" ref="D5:G5" si="0">D6+D36+D52+D71+D79+D97+D93</f>
        <v>2020113</v>
      </c>
      <c r="E5" s="81">
        <f t="shared" si="0"/>
        <v>2021070</v>
      </c>
      <c r="F5" s="81">
        <f t="shared" si="0"/>
        <v>2000070</v>
      </c>
      <c r="G5" s="81">
        <f t="shared" si="0"/>
        <v>2000070</v>
      </c>
    </row>
    <row r="6" spans="1:10" x14ac:dyDescent="0.25">
      <c r="A6" s="83" t="s">
        <v>86</v>
      </c>
      <c r="B6" s="83"/>
      <c r="C6" s="91">
        <f>C7+C10+C15+C20+C24+C30</f>
        <v>1495346.76</v>
      </c>
      <c r="D6" s="80">
        <f>D7+D10+D15+D20+D24+D30</f>
        <v>1650743</v>
      </c>
      <c r="E6" s="80">
        <f>E7+E10+E15+E20+E24+E30</f>
        <v>1658400</v>
      </c>
      <c r="F6" s="80">
        <f>F7+F10+F15+F20+F24+F30</f>
        <v>1654900</v>
      </c>
      <c r="G6" s="80">
        <f>G7+G10+G15+G20+G24+G30</f>
        <v>1654900</v>
      </c>
    </row>
    <row r="7" spans="1:10" x14ac:dyDescent="0.25">
      <c r="A7" s="84" t="s">
        <v>87</v>
      </c>
      <c r="B7" s="84"/>
      <c r="C7" s="92">
        <f>C8</f>
        <v>1581.41</v>
      </c>
      <c r="D7" s="85">
        <f t="shared" ref="D7:G7" si="1">D8</f>
        <v>25300</v>
      </c>
      <c r="E7" s="85">
        <f t="shared" si="1"/>
        <v>35000</v>
      </c>
      <c r="F7" s="85">
        <f t="shared" si="1"/>
        <v>35000</v>
      </c>
      <c r="G7" s="85">
        <f t="shared" si="1"/>
        <v>35000</v>
      </c>
    </row>
    <row r="8" spans="1:10" x14ac:dyDescent="0.25">
      <c r="A8" s="62" t="s">
        <v>64</v>
      </c>
      <c r="B8" s="62"/>
      <c r="C8" s="62">
        <f>C9</f>
        <v>1581.41</v>
      </c>
      <c r="D8" s="65">
        <f t="shared" ref="D8:G8" si="2">D9</f>
        <v>25300</v>
      </c>
      <c r="E8" s="65">
        <f t="shared" si="2"/>
        <v>35000</v>
      </c>
      <c r="F8" s="65">
        <f t="shared" si="2"/>
        <v>35000</v>
      </c>
      <c r="G8" s="65">
        <f t="shared" si="2"/>
        <v>35000</v>
      </c>
    </row>
    <row r="9" spans="1:10" x14ac:dyDescent="0.25">
      <c r="A9" s="62" t="s">
        <v>66</v>
      </c>
      <c r="B9" s="62"/>
      <c r="C9" s="62">
        <v>1581.41</v>
      </c>
      <c r="D9" s="65">
        <v>25300</v>
      </c>
      <c r="E9" s="65">
        <v>35000</v>
      </c>
      <c r="F9" s="65">
        <v>35000</v>
      </c>
      <c r="G9" s="65">
        <v>35000</v>
      </c>
    </row>
    <row r="10" spans="1:10" x14ac:dyDescent="0.25">
      <c r="A10" s="84" t="s">
        <v>89</v>
      </c>
      <c r="B10" s="84"/>
      <c r="C10" s="92">
        <f>C11+C13</f>
        <v>4379.68</v>
      </c>
      <c r="D10" s="85">
        <f t="shared" ref="D10:G10" si="3">D11+D13</f>
        <v>5235</v>
      </c>
      <c r="E10" s="85">
        <f t="shared" si="3"/>
        <v>3500</v>
      </c>
      <c r="F10" s="85">
        <f t="shared" si="3"/>
        <v>2500</v>
      </c>
      <c r="G10" s="85">
        <f t="shared" si="3"/>
        <v>2500</v>
      </c>
    </row>
    <row r="11" spans="1:10" x14ac:dyDescent="0.25">
      <c r="A11" s="62" t="s">
        <v>64</v>
      </c>
      <c r="B11" s="62"/>
      <c r="C11" s="62">
        <f>C12</f>
        <v>2379.6799999999998</v>
      </c>
      <c r="D11" s="65">
        <f t="shared" ref="D11:G11" si="4">D12</f>
        <v>2885</v>
      </c>
      <c r="E11" s="65">
        <f>E12</f>
        <v>2000</v>
      </c>
      <c r="F11" s="65">
        <f t="shared" si="4"/>
        <v>1500</v>
      </c>
      <c r="G11" s="65">
        <f t="shared" si="4"/>
        <v>1500</v>
      </c>
    </row>
    <row r="12" spans="1:10" x14ac:dyDescent="0.25">
      <c r="A12" s="62" t="s">
        <v>66</v>
      </c>
      <c r="B12" s="62"/>
      <c r="C12" s="62">
        <v>2379.6799999999998</v>
      </c>
      <c r="D12" s="65">
        <v>2885</v>
      </c>
      <c r="E12" s="65">
        <v>2000</v>
      </c>
      <c r="F12" s="65">
        <v>1500</v>
      </c>
      <c r="G12" s="65">
        <v>1500</v>
      </c>
    </row>
    <row r="13" spans="1:10" x14ac:dyDescent="0.25">
      <c r="A13" s="62" t="s">
        <v>70</v>
      </c>
      <c r="B13" s="62"/>
      <c r="C13" s="62">
        <f>C14</f>
        <v>2000</v>
      </c>
      <c r="D13" s="65">
        <f t="shared" ref="D13:G13" si="5">D14</f>
        <v>2350</v>
      </c>
      <c r="E13" s="65">
        <f t="shared" si="5"/>
        <v>1500</v>
      </c>
      <c r="F13" s="65">
        <f t="shared" si="5"/>
        <v>1000</v>
      </c>
      <c r="G13" s="65">
        <f t="shared" si="5"/>
        <v>1000</v>
      </c>
    </row>
    <row r="14" spans="1:10" x14ac:dyDescent="0.25">
      <c r="A14" s="62" t="s">
        <v>71</v>
      </c>
      <c r="B14" s="62"/>
      <c r="C14" s="62">
        <v>2000</v>
      </c>
      <c r="D14" s="65">
        <v>2350</v>
      </c>
      <c r="E14" s="65">
        <v>1500</v>
      </c>
      <c r="F14" s="65">
        <v>1000</v>
      </c>
      <c r="G14" s="65">
        <v>1000</v>
      </c>
    </row>
    <row r="15" spans="1:10" x14ac:dyDescent="0.25">
      <c r="A15" s="84" t="s">
        <v>90</v>
      </c>
      <c r="B15" s="84"/>
      <c r="C15" s="92">
        <f>C16+C18</f>
        <v>27191.35</v>
      </c>
      <c r="D15" s="85">
        <f t="shared" ref="D15:G15" si="6">D16+D18</f>
        <v>4292</v>
      </c>
      <c r="E15" s="85">
        <f t="shared" si="6"/>
        <v>2500</v>
      </c>
      <c r="F15" s="85">
        <f t="shared" si="6"/>
        <v>0</v>
      </c>
      <c r="G15" s="85">
        <f t="shared" si="6"/>
        <v>0</v>
      </c>
    </row>
    <row r="16" spans="1:10" x14ac:dyDescent="0.25">
      <c r="A16" s="62" t="s">
        <v>64</v>
      </c>
      <c r="B16" s="62"/>
      <c r="C16" s="62">
        <f>C17</f>
        <v>27191.35</v>
      </c>
      <c r="D16" s="65">
        <f t="shared" ref="D16:G16" si="7">D17</f>
        <v>4292</v>
      </c>
      <c r="E16" s="65">
        <f t="shared" si="7"/>
        <v>2000</v>
      </c>
      <c r="F16" s="65">
        <f t="shared" si="7"/>
        <v>0</v>
      </c>
      <c r="G16" s="65">
        <f t="shared" si="7"/>
        <v>0</v>
      </c>
    </row>
    <row r="17" spans="1:7" x14ac:dyDescent="0.25">
      <c r="A17" s="62" t="s">
        <v>66</v>
      </c>
      <c r="B17" s="62"/>
      <c r="C17" s="62">
        <v>27191.35</v>
      </c>
      <c r="D17" s="65">
        <v>4292</v>
      </c>
      <c r="E17" s="65">
        <v>2000</v>
      </c>
      <c r="F17" s="65">
        <v>0</v>
      </c>
      <c r="G17" s="65">
        <v>0</v>
      </c>
    </row>
    <row r="18" spans="1:7" x14ac:dyDescent="0.25">
      <c r="A18" s="62" t="s">
        <v>70</v>
      </c>
      <c r="B18" s="62"/>
      <c r="C18" s="62">
        <f>C19</f>
        <v>0</v>
      </c>
      <c r="D18" s="65">
        <f t="shared" ref="D18:G18" si="8">D19</f>
        <v>0</v>
      </c>
      <c r="E18" s="65">
        <f t="shared" si="8"/>
        <v>500</v>
      </c>
      <c r="F18" s="65">
        <f t="shared" si="8"/>
        <v>0</v>
      </c>
      <c r="G18" s="65">
        <f t="shared" si="8"/>
        <v>0</v>
      </c>
    </row>
    <row r="19" spans="1:7" x14ac:dyDescent="0.25">
      <c r="A19" s="62" t="s">
        <v>71</v>
      </c>
      <c r="B19" s="62"/>
      <c r="C19" s="62">
        <v>0</v>
      </c>
      <c r="D19" s="65">
        <v>0</v>
      </c>
      <c r="E19" s="65">
        <v>500</v>
      </c>
      <c r="F19" s="65">
        <v>0</v>
      </c>
      <c r="G19" s="65">
        <v>0</v>
      </c>
    </row>
    <row r="20" spans="1:7" x14ac:dyDescent="0.25">
      <c r="A20" s="84" t="s">
        <v>91</v>
      </c>
      <c r="B20" s="86"/>
      <c r="C20" s="92">
        <f>C21</f>
        <v>115389.57</v>
      </c>
      <c r="D20" s="85">
        <f t="shared" ref="D20:G20" si="9">D21</f>
        <v>120996</v>
      </c>
      <c r="E20" s="85">
        <f t="shared" si="9"/>
        <v>122500</v>
      </c>
      <c r="F20" s="85">
        <f t="shared" si="9"/>
        <v>122500</v>
      </c>
      <c r="G20" s="85">
        <f t="shared" si="9"/>
        <v>122500</v>
      </c>
    </row>
    <row r="21" spans="1:7" x14ac:dyDescent="0.25">
      <c r="A21" s="62" t="s">
        <v>64</v>
      </c>
      <c r="B21" s="62"/>
      <c r="C21" s="62">
        <f>C22+C23</f>
        <v>115389.57</v>
      </c>
      <c r="D21" s="65">
        <f t="shared" ref="D21:G21" si="10">D22+D23</f>
        <v>120996</v>
      </c>
      <c r="E21" s="65">
        <f t="shared" si="10"/>
        <v>122500</v>
      </c>
      <c r="F21" s="65">
        <f t="shared" si="10"/>
        <v>122500</v>
      </c>
      <c r="G21" s="65">
        <f t="shared" si="10"/>
        <v>122500</v>
      </c>
    </row>
    <row r="22" spans="1:7" x14ac:dyDescent="0.25">
      <c r="A22" s="62" t="s">
        <v>66</v>
      </c>
      <c r="B22" s="62"/>
      <c r="C22" s="62">
        <v>115389.57</v>
      </c>
      <c r="D22" s="65">
        <v>120996</v>
      </c>
      <c r="E22" s="65">
        <v>122500</v>
      </c>
      <c r="F22" s="65">
        <v>122500</v>
      </c>
      <c r="G22" s="65">
        <v>122500</v>
      </c>
    </row>
    <row r="23" spans="1:7" x14ac:dyDescent="0.25">
      <c r="A23" s="62" t="s">
        <v>67</v>
      </c>
      <c r="B23" s="62"/>
      <c r="C23" s="62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x14ac:dyDescent="0.25">
      <c r="A24" s="84" t="s">
        <v>92</v>
      </c>
      <c r="B24" s="86"/>
      <c r="C24" s="92">
        <f>C25</f>
        <v>1269180.17</v>
      </c>
      <c r="D24" s="85">
        <f t="shared" ref="D24:G24" si="11">D25</f>
        <v>1494920</v>
      </c>
      <c r="E24" s="85">
        <f t="shared" si="11"/>
        <v>1494900</v>
      </c>
      <c r="F24" s="85">
        <f t="shared" si="11"/>
        <v>1494900</v>
      </c>
      <c r="G24" s="85">
        <f t="shared" si="11"/>
        <v>1494900</v>
      </c>
    </row>
    <row r="25" spans="1:7" x14ac:dyDescent="0.25">
      <c r="A25" s="62" t="s">
        <v>64</v>
      </c>
      <c r="B25" s="62"/>
      <c r="C25" s="62">
        <f>C26+C27+C28+C29</f>
        <v>1269180.17</v>
      </c>
      <c r="D25" s="65">
        <f t="shared" ref="D25:G25" si="12">D26+D27+D28+D29</f>
        <v>1494920</v>
      </c>
      <c r="E25" s="65">
        <f t="shared" si="12"/>
        <v>1494900</v>
      </c>
      <c r="F25" s="65">
        <f t="shared" si="12"/>
        <v>1494900</v>
      </c>
      <c r="G25" s="65">
        <f t="shared" si="12"/>
        <v>1494900</v>
      </c>
    </row>
    <row r="26" spans="1:7" x14ac:dyDescent="0.25">
      <c r="A26" s="62" t="s">
        <v>65</v>
      </c>
      <c r="B26" s="62"/>
      <c r="C26" s="62">
        <v>1162584.92</v>
      </c>
      <c r="D26" s="65">
        <v>1372000</v>
      </c>
      <c r="E26" s="65">
        <v>1372000</v>
      </c>
      <c r="F26" s="65">
        <v>1372000</v>
      </c>
      <c r="G26" s="65">
        <v>1372000</v>
      </c>
    </row>
    <row r="27" spans="1:7" x14ac:dyDescent="0.25">
      <c r="A27" s="62" t="s">
        <v>66</v>
      </c>
      <c r="B27" s="62"/>
      <c r="C27" s="62">
        <v>105652.8</v>
      </c>
      <c r="D27" s="65">
        <v>122100</v>
      </c>
      <c r="E27" s="65">
        <v>122100</v>
      </c>
      <c r="F27" s="65">
        <v>122100</v>
      </c>
      <c r="G27" s="65">
        <v>122100</v>
      </c>
    </row>
    <row r="28" spans="1:7" x14ac:dyDescent="0.25">
      <c r="A28" s="62" t="s">
        <v>67</v>
      </c>
      <c r="B28" s="62"/>
      <c r="C28" s="62">
        <v>0</v>
      </c>
      <c r="D28" s="65">
        <v>0</v>
      </c>
      <c r="E28" s="65">
        <v>0</v>
      </c>
      <c r="F28" s="65">
        <v>0</v>
      </c>
      <c r="G28" s="65">
        <v>0</v>
      </c>
    </row>
    <row r="29" spans="1:7" x14ac:dyDescent="0.25">
      <c r="A29" s="62" t="s">
        <v>69</v>
      </c>
      <c r="B29" s="62"/>
      <c r="C29" s="62">
        <v>942.45</v>
      </c>
      <c r="D29" s="65">
        <v>820</v>
      </c>
      <c r="E29" s="65">
        <v>800</v>
      </c>
      <c r="F29" s="65">
        <v>800</v>
      </c>
      <c r="G29" s="65">
        <v>800</v>
      </c>
    </row>
    <row r="30" spans="1:7" x14ac:dyDescent="0.25">
      <c r="A30" s="84" t="s">
        <v>95</v>
      </c>
      <c r="B30" s="87"/>
      <c r="C30" s="87">
        <f>C31+C34</f>
        <v>77624.58</v>
      </c>
      <c r="D30" s="88">
        <f t="shared" ref="D30:G30" si="13">D31</f>
        <v>0</v>
      </c>
      <c r="E30" s="88">
        <f t="shared" si="13"/>
        <v>0</v>
      </c>
      <c r="F30" s="88">
        <f t="shared" si="13"/>
        <v>0</v>
      </c>
      <c r="G30" s="88">
        <f t="shared" si="13"/>
        <v>0</v>
      </c>
    </row>
    <row r="31" spans="1:7" x14ac:dyDescent="0.25">
      <c r="A31" s="62" t="s">
        <v>64</v>
      </c>
      <c r="B31" s="62"/>
      <c r="C31" s="62">
        <f>C32+C33</f>
        <v>68630.080000000002</v>
      </c>
      <c r="D31" s="65">
        <f t="shared" ref="D31:G31" si="14">D32+D33</f>
        <v>0</v>
      </c>
      <c r="E31" s="65">
        <f t="shared" si="14"/>
        <v>0</v>
      </c>
      <c r="F31" s="65">
        <f t="shared" si="14"/>
        <v>0</v>
      </c>
      <c r="G31" s="65">
        <f t="shared" si="14"/>
        <v>0</v>
      </c>
    </row>
    <row r="32" spans="1:7" x14ac:dyDescent="0.25">
      <c r="A32" s="62" t="s">
        <v>66</v>
      </c>
      <c r="B32" s="62"/>
      <c r="C32" s="62">
        <v>6000</v>
      </c>
      <c r="D32" s="65">
        <v>0</v>
      </c>
      <c r="E32" s="65">
        <v>0</v>
      </c>
      <c r="F32" s="65">
        <v>0</v>
      </c>
      <c r="G32" s="65">
        <v>0</v>
      </c>
    </row>
    <row r="33" spans="1:7" x14ac:dyDescent="0.25">
      <c r="A33" s="62" t="s">
        <v>69</v>
      </c>
      <c r="B33" s="62"/>
      <c r="C33" s="62">
        <v>62630.080000000002</v>
      </c>
      <c r="D33" s="65">
        <v>0</v>
      </c>
      <c r="E33" s="65">
        <v>0</v>
      </c>
      <c r="F33" s="65">
        <v>0</v>
      </c>
      <c r="G33" s="65">
        <v>0</v>
      </c>
    </row>
    <row r="34" spans="1:7" x14ac:dyDescent="0.25">
      <c r="A34" s="62" t="s">
        <v>70</v>
      </c>
      <c r="B34" s="62"/>
      <c r="C34" s="62">
        <v>8994.5</v>
      </c>
      <c r="D34" s="65">
        <v>0</v>
      </c>
      <c r="E34" s="65">
        <v>0</v>
      </c>
      <c r="F34" s="65">
        <v>0</v>
      </c>
      <c r="G34" s="65">
        <v>0</v>
      </c>
    </row>
    <row r="35" spans="1:7" x14ac:dyDescent="0.25">
      <c r="A35" s="62" t="s">
        <v>71</v>
      </c>
      <c r="B35" s="62"/>
      <c r="C35" s="62">
        <v>8994.5</v>
      </c>
      <c r="D35" s="65">
        <v>0</v>
      </c>
      <c r="E35" s="65">
        <v>0</v>
      </c>
      <c r="F35" s="65">
        <v>0</v>
      </c>
      <c r="G35" s="65">
        <v>0</v>
      </c>
    </row>
    <row r="36" spans="1:7" x14ac:dyDescent="0.25">
      <c r="A36" s="83" t="s">
        <v>94</v>
      </c>
      <c r="B36" s="83"/>
      <c r="C36" s="91">
        <f>C37+C40+C46+C49</f>
        <v>176238.75</v>
      </c>
      <c r="D36" s="80">
        <f t="shared" ref="D36:G36" si="15">D37+D40+D46+D49</f>
        <v>205450</v>
      </c>
      <c r="E36" s="80">
        <f t="shared" si="15"/>
        <v>216650</v>
      </c>
      <c r="F36" s="80">
        <f t="shared" si="15"/>
        <v>216650</v>
      </c>
      <c r="G36" s="80">
        <f t="shared" si="15"/>
        <v>216650</v>
      </c>
    </row>
    <row r="37" spans="1:7" x14ac:dyDescent="0.25">
      <c r="A37" s="84" t="s">
        <v>87</v>
      </c>
      <c r="B37" s="86"/>
      <c r="C37" s="92">
        <f>C38</f>
        <v>80419.14</v>
      </c>
      <c r="D37" s="85">
        <f t="shared" ref="D37:G38" si="16">D38</f>
        <v>110200</v>
      </c>
      <c r="E37" s="85">
        <f t="shared" si="16"/>
        <v>122500</v>
      </c>
      <c r="F37" s="85">
        <f t="shared" si="16"/>
        <v>122500</v>
      </c>
      <c r="G37" s="85">
        <f t="shared" si="16"/>
        <v>122500</v>
      </c>
    </row>
    <row r="38" spans="1:7" x14ac:dyDescent="0.25">
      <c r="A38" s="62" t="s">
        <v>64</v>
      </c>
      <c r="B38" s="62"/>
      <c r="C38" s="62">
        <f>C39</f>
        <v>80419.14</v>
      </c>
      <c r="D38" s="65">
        <f t="shared" si="16"/>
        <v>110200</v>
      </c>
      <c r="E38" s="65">
        <f t="shared" si="16"/>
        <v>122500</v>
      </c>
      <c r="F38" s="65">
        <f t="shared" si="16"/>
        <v>122500</v>
      </c>
      <c r="G38" s="65">
        <f t="shared" si="16"/>
        <v>122500</v>
      </c>
    </row>
    <row r="39" spans="1:7" x14ac:dyDescent="0.25">
      <c r="A39" s="62" t="s">
        <v>65</v>
      </c>
      <c r="B39" s="62"/>
      <c r="C39" s="62">
        <v>80419.14</v>
      </c>
      <c r="D39" s="65">
        <v>110200</v>
      </c>
      <c r="E39" s="65">
        <v>122500</v>
      </c>
      <c r="F39" s="65">
        <v>122500</v>
      </c>
      <c r="G39" s="65">
        <v>122500</v>
      </c>
    </row>
    <row r="40" spans="1:7" x14ac:dyDescent="0.25">
      <c r="A40" s="84" t="s">
        <v>90</v>
      </c>
      <c r="B40" s="86"/>
      <c r="C40" s="92">
        <f>C41+C44</f>
        <v>42628.34</v>
      </c>
      <c r="D40" s="85">
        <f t="shared" ref="D40:G40" si="17">D41+D44</f>
        <v>77750</v>
      </c>
      <c r="E40" s="85">
        <f t="shared" si="17"/>
        <v>74100</v>
      </c>
      <c r="F40" s="85">
        <f t="shared" si="17"/>
        <v>74100</v>
      </c>
      <c r="G40" s="85">
        <f t="shared" si="17"/>
        <v>74100</v>
      </c>
    </row>
    <row r="41" spans="1:7" x14ac:dyDescent="0.25">
      <c r="A41" s="62" t="s">
        <v>64</v>
      </c>
      <c r="B41" s="62"/>
      <c r="C41" s="62">
        <f>C42+C43</f>
        <v>42628.34</v>
      </c>
      <c r="D41" s="65">
        <f t="shared" ref="D41:G41" si="18">D42+D43</f>
        <v>77250</v>
      </c>
      <c r="E41" s="65">
        <f t="shared" si="18"/>
        <v>73600</v>
      </c>
      <c r="F41" s="65">
        <f t="shared" si="18"/>
        <v>73600</v>
      </c>
      <c r="G41" s="65">
        <f t="shared" si="18"/>
        <v>73600</v>
      </c>
    </row>
    <row r="42" spans="1:7" x14ac:dyDescent="0.25">
      <c r="A42" s="62" t="s">
        <v>65</v>
      </c>
      <c r="B42" s="62"/>
      <c r="C42" s="62">
        <v>30850.880000000001</v>
      </c>
      <c r="D42" s="65">
        <v>26500</v>
      </c>
      <c r="E42" s="65">
        <v>18500</v>
      </c>
      <c r="F42" s="65">
        <v>18500</v>
      </c>
      <c r="G42" s="65">
        <v>18500</v>
      </c>
    </row>
    <row r="43" spans="1:7" x14ac:dyDescent="0.25">
      <c r="A43" s="62" t="s">
        <v>66</v>
      </c>
      <c r="B43" s="62"/>
      <c r="C43" s="62">
        <v>11777.46</v>
      </c>
      <c r="D43" s="65">
        <v>50750</v>
      </c>
      <c r="E43" s="65">
        <v>55100</v>
      </c>
      <c r="F43" s="65">
        <v>55100</v>
      </c>
      <c r="G43" s="65">
        <v>55100</v>
      </c>
    </row>
    <row r="44" spans="1:7" x14ac:dyDescent="0.25">
      <c r="A44" s="62" t="s">
        <v>70</v>
      </c>
      <c r="B44" s="62"/>
      <c r="C44" s="62">
        <f>C45</f>
        <v>0</v>
      </c>
      <c r="D44" s="65">
        <f t="shared" ref="D44:G44" si="19">D45</f>
        <v>500</v>
      </c>
      <c r="E44" s="65">
        <f t="shared" si="19"/>
        <v>500</v>
      </c>
      <c r="F44" s="65">
        <f t="shared" si="19"/>
        <v>500</v>
      </c>
      <c r="G44" s="65">
        <f t="shared" si="19"/>
        <v>500</v>
      </c>
    </row>
    <row r="45" spans="1:7" x14ac:dyDescent="0.25">
      <c r="A45" s="62" t="s">
        <v>71</v>
      </c>
      <c r="B45" s="62"/>
      <c r="C45" s="62">
        <v>0</v>
      </c>
      <c r="D45" s="65">
        <v>500</v>
      </c>
      <c r="E45" s="65">
        <v>500</v>
      </c>
      <c r="F45" s="65">
        <v>500</v>
      </c>
      <c r="G45" s="65">
        <v>500</v>
      </c>
    </row>
    <row r="46" spans="1:7" x14ac:dyDescent="0.25">
      <c r="A46" s="84" t="s">
        <v>92</v>
      </c>
      <c r="B46" s="86"/>
      <c r="C46" s="92">
        <f>C47</f>
        <v>14436.66</v>
      </c>
      <c r="D46" s="85">
        <f t="shared" ref="D46:G47" si="20">D47</f>
        <v>17500</v>
      </c>
      <c r="E46" s="85">
        <f t="shared" si="20"/>
        <v>20050</v>
      </c>
      <c r="F46" s="85">
        <f t="shared" si="20"/>
        <v>20050</v>
      </c>
      <c r="G46" s="85">
        <f t="shared" si="20"/>
        <v>20050</v>
      </c>
    </row>
    <row r="47" spans="1:7" x14ac:dyDescent="0.25">
      <c r="A47" s="62" t="s">
        <v>64</v>
      </c>
      <c r="B47" s="62"/>
      <c r="C47" s="62">
        <f>C48</f>
        <v>14436.66</v>
      </c>
      <c r="D47" s="65">
        <f t="shared" si="20"/>
        <v>17500</v>
      </c>
      <c r="E47" s="65">
        <f t="shared" si="20"/>
        <v>20050</v>
      </c>
      <c r="F47" s="65">
        <f t="shared" si="20"/>
        <v>20050</v>
      </c>
      <c r="G47" s="65">
        <f t="shared" si="20"/>
        <v>20050</v>
      </c>
    </row>
    <row r="48" spans="1:7" x14ac:dyDescent="0.25">
      <c r="A48" s="62" t="s">
        <v>65</v>
      </c>
      <c r="B48" s="62"/>
      <c r="C48" s="62">
        <v>14436.66</v>
      </c>
      <c r="D48" s="65">
        <v>17500</v>
      </c>
      <c r="E48" s="65">
        <v>20050</v>
      </c>
      <c r="F48" s="65">
        <v>20050</v>
      </c>
      <c r="G48" s="65">
        <v>20050</v>
      </c>
    </row>
    <row r="49" spans="1:7" x14ac:dyDescent="0.25">
      <c r="A49" s="84" t="s">
        <v>95</v>
      </c>
      <c r="B49" s="86"/>
      <c r="C49" s="92">
        <f>C50</f>
        <v>38754.61</v>
      </c>
      <c r="D49" s="85">
        <f t="shared" ref="D49:G50" si="21">D50</f>
        <v>0</v>
      </c>
      <c r="E49" s="85">
        <f t="shared" si="21"/>
        <v>0</v>
      </c>
      <c r="F49" s="85">
        <f t="shared" si="21"/>
        <v>0</v>
      </c>
      <c r="G49" s="85">
        <f t="shared" si="21"/>
        <v>0</v>
      </c>
    </row>
    <row r="50" spans="1:7" x14ac:dyDescent="0.25">
      <c r="A50" s="62" t="s">
        <v>64</v>
      </c>
      <c r="B50" s="62"/>
      <c r="C50" s="62">
        <f>C51</f>
        <v>38754.61</v>
      </c>
      <c r="D50" s="65">
        <f t="shared" si="21"/>
        <v>0</v>
      </c>
      <c r="E50" s="65">
        <f t="shared" si="21"/>
        <v>0</v>
      </c>
      <c r="F50" s="65">
        <f t="shared" si="21"/>
        <v>0</v>
      </c>
      <c r="G50" s="65">
        <f t="shared" si="21"/>
        <v>0</v>
      </c>
    </row>
    <row r="51" spans="1:7" x14ac:dyDescent="0.25">
      <c r="A51" s="62" t="s">
        <v>69</v>
      </c>
      <c r="B51" s="62"/>
      <c r="C51" s="62">
        <v>38754.61</v>
      </c>
      <c r="D51" s="65">
        <v>0</v>
      </c>
      <c r="E51" s="65">
        <v>0</v>
      </c>
      <c r="F51" s="65">
        <v>0</v>
      </c>
      <c r="G51" s="65">
        <v>0</v>
      </c>
    </row>
    <row r="52" spans="1:7" x14ac:dyDescent="0.25">
      <c r="A52" s="83" t="s">
        <v>96</v>
      </c>
      <c r="B52" s="83"/>
      <c r="C52" s="91">
        <f>C53+C56+C63+C68</f>
        <v>28882.179999999997</v>
      </c>
      <c r="D52" s="80">
        <f t="shared" ref="D52:G52" si="22">D53+D56+D63+D68</f>
        <v>27420</v>
      </c>
      <c r="E52" s="80">
        <f t="shared" si="22"/>
        <v>22520</v>
      </c>
      <c r="F52" s="80">
        <f t="shared" ref="F52:G52" si="23">F53+F56+F63+F68</f>
        <v>22520</v>
      </c>
      <c r="G52" s="80">
        <f t="shared" si="23"/>
        <v>22520</v>
      </c>
    </row>
    <row r="53" spans="1:7" x14ac:dyDescent="0.25">
      <c r="A53" s="84" t="s">
        <v>89</v>
      </c>
      <c r="B53" s="86"/>
      <c r="C53" s="92">
        <f>C54</f>
        <v>0</v>
      </c>
      <c r="D53" s="85">
        <v>0</v>
      </c>
      <c r="E53" s="85">
        <v>0</v>
      </c>
      <c r="F53" s="85">
        <v>0</v>
      </c>
      <c r="G53" s="85">
        <v>0</v>
      </c>
    </row>
    <row r="54" spans="1:7" x14ac:dyDescent="0.25">
      <c r="A54" s="62" t="s">
        <v>64</v>
      </c>
      <c r="B54" s="62"/>
      <c r="C54" s="62">
        <f>C55</f>
        <v>0</v>
      </c>
      <c r="D54" s="65">
        <v>0</v>
      </c>
      <c r="E54" s="65">
        <v>0</v>
      </c>
      <c r="F54" s="65">
        <v>0</v>
      </c>
      <c r="G54" s="65">
        <v>0</v>
      </c>
    </row>
    <row r="55" spans="1:7" x14ac:dyDescent="0.25">
      <c r="A55" s="62" t="s">
        <v>66</v>
      </c>
      <c r="B55" s="62"/>
      <c r="C55" s="62">
        <v>0</v>
      </c>
      <c r="D55" s="65">
        <v>0</v>
      </c>
      <c r="E55" s="65">
        <v>0</v>
      </c>
      <c r="F55" s="65">
        <v>0</v>
      </c>
      <c r="G55" s="65">
        <v>0</v>
      </c>
    </row>
    <row r="56" spans="1:7" x14ac:dyDescent="0.25">
      <c r="A56" s="84" t="s">
        <v>92</v>
      </c>
      <c r="B56" s="86"/>
      <c r="C56" s="92">
        <f>C57+C61</f>
        <v>27154.149999999998</v>
      </c>
      <c r="D56" s="85">
        <f t="shared" ref="D56:G56" si="24">D57+D61</f>
        <v>22920</v>
      </c>
      <c r="E56" s="85">
        <f t="shared" si="24"/>
        <v>21520</v>
      </c>
      <c r="F56" s="85">
        <f t="shared" ref="F56:G56" si="25">F57+F61</f>
        <v>21520</v>
      </c>
      <c r="G56" s="85">
        <f t="shared" si="25"/>
        <v>21520</v>
      </c>
    </row>
    <row r="57" spans="1:7" x14ac:dyDescent="0.25">
      <c r="A57" s="62" t="s">
        <v>64</v>
      </c>
      <c r="B57" s="62"/>
      <c r="C57" s="62">
        <f>C58+C59+C60</f>
        <v>23920.28</v>
      </c>
      <c r="D57" s="65">
        <f t="shared" ref="D57:G57" si="26">D58+D59+D60</f>
        <v>20520</v>
      </c>
      <c r="E57" s="65">
        <f t="shared" si="26"/>
        <v>19120</v>
      </c>
      <c r="F57" s="65">
        <f t="shared" ref="F57:G57" si="27">F58+F59+F60</f>
        <v>19120</v>
      </c>
      <c r="G57" s="65">
        <f t="shared" si="27"/>
        <v>19120</v>
      </c>
    </row>
    <row r="58" spans="1:7" x14ac:dyDescent="0.25">
      <c r="A58" s="62" t="s">
        <v>65</v>
      </c>
      <c r="B58" s="62"/>
      <c r="C58" s="62">
        <v>0</v>
      </c>
      <c r="D58" s="65">
        <v>160</v>
      </c>
      <c r="E58" s="65">
        <v>320</v>
      </c>
      <c r="F58" s="65">
        <v>320</v>
      </c>
      <c r="G58" s="65">
        <v>320</v>
      </c>
    </row>
    <row r="59" spans="1:7" x14ac:dyDescent="0.25">
      <c r="A59" s="62" t="s">
        <v>66</v>
      </c>
      <c r="B59" s="62"/>
      <c r="C59" s="62">
        <v>5854.46</v>
      </c>
      <c r="D59" s="65">
        <v>6360</v>
      </c>
      <c r="E59" s="65">
        <v>4800</v>
      </c>
      <c r="F59" s="65">
        <v>4800</v>
      </c>
      <c r="G59" s="65">
        <v>4800</v>
      </c>
    </row>
    <row r="60" spans="1:7" x14ac:dyDescent="0.25">
      <c r="A60" s="62" t="s">
        <v>68</v>
      </c>
      <c r="B60" s="62"/>
      <c r="C60" s="62">
        <v>18065.82</v>
      </c>
      <c r="D60" s="65">
        <v>14000</v>
      </c>
      <c r="E60" s="65">
        <v>14000</v>
      </c>
      <c r="F60" s="65">
        <v>14000</v>
      </c>
      <c r="G60" s="65">
        <v>14000</v>
      </c>
    </row>
    <row r="61" spans="1:7" x14ac:dyDescent="0.25">
      <c r="A61" s="62" t="s">
        <v>70</v>
      </c>
      <c r="B61" s="62"/>
      <c r="C61" s="62">
        <f>C62</f>
        <v>3233.87</v>
      </c>
      <c r="D61" s="65">
        <f t="shared" ref="D61:G61" si="28">D62</f>
        <v>2400</v>
      </c>
      <c r="E61" s="65">
        <f t="shared" si="28"/>
        <v>2400</v>
      </c>
      <c r="F61" s="65">
        <f t="shared" si="28"/>
        <v>2400</v>
      </c>
      <c r="G61" s="65">
        <f t="shared" si="28"/>
        <v>2400</v>
      </c>
    </row>
    <row r="62" spans="1:7" x14ac:dyDescent="0.25">
      <c r="A62" s="62" t="s">
        <v>71</v>
      </c>
      <c r="B62" s="62"/>
      <c r="C62" s="62">
        <v>3233.87</v>
      </c>
      <c r="D62" s="65">
        <v>2400</v>
      </c>
      <c r="E62" s="65">
        <v>2400</v>
      </c>
      <c r="F62" s="65">
        <v>2400</v>
      </c>
      <c r="G62" s="65">
        <v>2400</v>
      </c>
    </row>
    <row r="63" spans="1:7" x14ac:dyDescent="0.25">
      <c r="A63" s="84" t="s">
        <v>95</v>
      </c>
      <c r="B63" s="86"/>
      <c r="C63" s="92">
        <f>C64+C66</f>
        <v>1149</v>
      </c>
      <c r="D63" s="85">
        <f t="shared" ref="D63:G63" si="29">D64+D66</f>
        <v>4500</v>
      </c>
      <c r="E63" s="85">
        <f t="shared" si="29"/>
        <v>1000</v>
      </c>
      <c r="F63" s="85">
        <f t="shared" ref="F63:G63" si="30">F64+F66</f>
        <v>1000</v>
      </c>
      <c r="G63" s="85">
        <f t="shared" si="30"/>
        <v>1000</v>
      </c>
    </row>
    <row r="64" spans="1:7" x14ac:dyDescent="0.25">
      <c r="A64" s="62" t="s">
        <v>64</v>
      </c>
      <c r="B64" s="62"/>
      <c r="C64" s="62">
        <f>C65</f>
        <v>149</v>
      </c>
      <c r="D64" s="65">
        <f t="shared" ref="D64:G64" si="31">D65</f>
        <v>4000</v>
      </c>
      <c r="E64" s="65">
        <f t="shared" si="31"/>
        <v>500</v>
      </c>
      <c r="F64" s="65">
        <f t="shared" si="31"/>
        <v>500</v>
      </c>
      <c r="G64" s="65">
        <f t="shared" si="31"/>
        <v>500</v>
      </c>
    </row>
    <row r="65" spans="1:7" x14ac:dyDescent="0.25">
      <c r="A65" s="62" t="s">
        <v>66</v>
      </c>
      <c r="B65" s="62"/>
      <c r="C65" s="62">
        <v>149</v>
      </c>
      <c r="D65" s="65">
        <v>4000</v>
      </c>
      <c r="E65" s="65">
        <v>500</v>
      </c>
      <c r="F65" s="65">
        <v>500</v>
      </c>
      <c r="G65" s="65">
        <v>500</v>
      </c>
    </row>
    <row r="66" spans="1:7" x14ac:dyDescent="0.25">
      <c r="A66" s="62" t="s">
        <v>70</v>
      </c>
      <c r="B66" s="62"/>
      <c r="C66" s="62">
        <f>C67</f>
        <v>1000</v>
      </c>
      <c r="D66" s="65">
        <f t="shared" ref="D66:G66" si="32">D67</f>
        <v>500</v>
      </c>
      <c r="E66" s="65">
        <f t="shared" si="32"/>
        <v>500</v>
      </c>
      <c r="F66" s="65">
        <f t="shared" si="32"/>
        <v>500</v>
      </c>
      <c r="G66" s="65">
        <f t="shared" si="32"/>
        <v>500</v>
      </c>
    </row>
    <row r="67" spans="1:7" x14ac:dyDescent="0.25">
      <c r="A67" s="62" t="s">
        <v>71</v>
      </c>
      <c r="B67" s="62"/>
      <c r="C67" s="62">
        <v>1000</v>
      </c>
      <c r="D67" s="65">
        <v>500</v>
      </c>
      <c r="E67" s="65">
        <v>500</v>
      </c>
      <c r="F67" s="65">
        <v>500</v>
      </c>
      <c r="G67" s="65">
        <v>500</v>
      </c>
    </row>
    <row r="68" spans="1:7" x14ac:dyDescent="0.25">
      <c r="A68" s="84" t="s">
        <v>93</v>
      </c>
      <c r="B68" s="86"/>
      <c r="C68" s="92">
        <v>579.03</v>
      </c>
      <c r="D68" s="85">
        <v>0</v>
      </c>
      <c r="E68" s="85">
        <v>0</v>
      </c>
      <c r="F68" s="85">
        <v>0</v>
      </c>
      <c r="G68" s="85">
        <v>0</v>
      </c>
    </row>
    <row r="69" spans="1:7" x14ac:dyDescent="0.25">
      <c r="A69" s="62" t="s">
        <v>64</v>
      </c>
      <c r="B69" s="62"/>
      <c r="C69" s="62">
        <v>579.03</v>
      </c>
      <c r="D69" s="65">
        <v>0</v>
      </c>
      <c r="E69" s="65">
        <v>0</v>
      </c>
      <c r="F69" s="65">
        <v>0</v>
      </c>
      <c r="G69" s="65">
        <v>0</v>
      </c>
    </row>
    <row r="70" spans="1:7" x14ac:dyDescent="0.25">
      <c r="A70" s="62" t="s">
        <v>66</v>
      </c>
      <c r="B70" s="62"/>
      <c r="C70" s="62">
        <v>579.03</v>
      </c>
      <c r="D70" s="65">
        <v>0</v>
      </c>
      <c r="E70" s="65">
        <v>0</v>
      </c>
      <c r="F70" s="65">
        <v>0</v>
      </c>
      <c r="G70" s="65">
        <v>0</v>
      </c>
    </row>
    <row r="71" spans="1:7" x14ac:dyDescent="0.25">
      <c r="A71" s="83" t="s">
        <v>97</v>
      </c>
      <c r="B71" s="83"/>
      <c r="C71" s="91">
        <f>C72+C75</f>
        <v>81825.17</v>
      </c>
      <c r="D71" s="80">
        <f t="shared" ref="D71:G71" si="33">D72+D75</f>
        <v>117950</v>
      </c>
      <c r="E71" s="80">
        <f t="shared" si="33"/>
        <v>100400</v>
      </c>
      <c r="F71" s="80">
        <f t="shared" ref="F71:G71" si="34">F72+F75</f>
        <v>100400</v>
      </c>
      <c r="G71" s="80">
        <f t="shared" si="34"/>
        <v>100400</v>
      </c>
    </row>
    <row r="72" spans="1:7" x14ac:dyDescent="0.25">
      <c r="A72" s="84" t="s">
        <v>87</v>
      </c>
      <c r="B72" s="86"/>
      <c r="C72" s="92">
        <f>C73</f>
        <v>37399.379999999997</v>
      </c>
      <c r="D72" s="85">
        <f t="shared" ref="D72:G73" si="35">D73</f>
        <v>43900</v>
      </c>
      <c r="E72" s="85">
        <f t="shared" si="35"/>
        <v>40900</v>
      </c>
      <c r="F72" s="85">
        <f t="shared" si="35"/>
        <v>40900</v>
      </c>
      <c r="G72" s="85">
        <f t="shared" si="35"/>
        <v>40900</v>
      </c>
    </row>
    <row r="73" spans="1:7" x14ac:dyDescent="0.25">
      <c r="A73" s="62" t="s">
        <v>64</v>
      </c>
      <c r="B73" s="62"/>
      <c r="C73" s="62">
        <f>C74</f>
        <v>37399.379999999997</v>
      </c>
      <c r="D73" s="65">
        <f t="shared" si="35"/>
        <v>43900</v>
      </c>
      <c r="E73" s="65">
        <f t="shared" si="35"/>
        <v>40900</v>
      </c>
      <c r="F73" s="65">
        <f t="shared" si="35"/>
        <v>40900</v>
      </c>
      <c r="G73" s="65">
        <f t="shared" si="35"/>
        <v>40900</v>
      </c>
    </row>
    <row r="74" spans="1:7" x14ac:dyDescent="0.25">
      <c r="A74" s="62" t="s">
        <v>65</v>
      </c>
      <c r="B74" s="62"/>
      <c r="C74" s="62">
        <v>37399.379999999997</v>
      </c>
      <c r="D74" s="65">
        <v>43900</v>
      </c>
      <c r="E74" s="65">
        <v>40900</v>
      </c>
      <c r="F74" s="65">
        <v>40900</v>
      </c>
      <c r="G74" s="65">
        <v>40900</v>
      </c>
    </row>
    <row r="75" spans="1:7" x14ac:dyDescent="0.25">
      <c r="A75" s="84" t="s">
        <v>92</v>
      </c>
      <c r="B75" s="86"/>
      <c r="C75" s="92">
        <f>C76</f>
        <v>44425.79</v>
      </c>
      <c r="D75" s="85">
        <f t="shared" ref="D75:G75" si="36">D76</f>
        <v>74050</v>
      </c>
      <c r="E75" s="85">
        <f t="shared" si="36"/>
        <v>59500</v>
      </c>
      <c r="F75" s="85">
        <f t="shared" si="36"/>
        <v>59500</v>
      </c>
      <c r="G75" s="85">
        <f t="shared" si="36"/>
        <v>59500</v>
      </c>
    </row>
    <row r="76" spans="1:7" x14ac:dyDescent="0.25">
      <c r="A76" s="62" t="s">
        <v>64</v>
      </c>
      <c r="B76" s="62"/>
      <c r="C76" s="62">
        <f>C77+C78</f>
        <v>44425.79</v>
      </c>
      <c r="D76" s="65">
        <f t="shared" ref="D76:G76" si="37">D77+D78</f>
        <v>74050</v>
      </c>
      <c r="E76" s="65">
        <f t="shared" si="37"/>
        <v>59500</v>
      </c>
      <c r="F76" s="65">
        <f t="shared" ref="F76:G76" si="38">F77+F78</f>
        <v>59500</v>
      </c>
      <c r="G76" s="65">
        <f t="shared" si="38"/>
        <v>59500</v>
      </c>
    </row>
    <row r="77" spans="1:7" x14ac:dyDescent="0.25">
      <c r="A77" s="62" t="s">
        <v>65</v>
      </c>
      <c r="B77" s="62"/>
      <c r="C77" s="62">
        <v>41235.230000000003</v>
      </c>
      <c r="D77" s="65">
        <v>69700</v>
      </c>
      <c r="E77" s="65">
        <v>54900</v>
      </c>
      <c r="F77" s="65">
        <v>54900</v>
      </c>
      <c r="G77" s="65">
        <v>54900</v>
      </c>
    </row>
    <row r="78" spans="1:7" x14ac:dyDescent="0.25">
      <c r="A78" s="62" t="s">
        <v>66</v>
      </c>
      <c r="B78" s="62"/>
      <c r="C78" s="62">
        <v>3190.56</v>
      </c>
      <c r="D78" s="65">
        <v>4350</v>
      </c>
      <c r="E78" s="65">
        <v>4600</v>
      </c>
      <c r="F78" s="65">
        <v>4600</v>
      </c>
      <c r="G78" s="65">
        <v>4600</v>
      </c>
    </row>
    <row r="79" spans="1:7" x14ac:dyDescent="0.25">
      <c r="A79" s="83" t="s">
        <v>98</v>
      </c>
      <c r="B79" s="83"/>
      <c r="C79" s="91">
        <f>C80+C83+C88</f>
        <v>5890.28</v>
      </c>
      <c r="D79" s="80">
        <f>D80+D83+D88</f>
        <v>15250</v>
      </c>
      <c r="E79" s="80">
        <f t="shared" ref="D79:G79" si="39">E80+E83+E88</f>
        <v>2500</v>
      </c>
      <c r="F79" s="80">
        <f t="shared" ref="F79:G79" si="40">F80+F83+F88</f>
        <v>2500</v>
      </c>
      <c r="G79" s="80">
        <f t="shared" si="40"/>
        <v>2500</v>
      </c>
    </row>
    <row r="80" spans="1:7" x14ac:dyDescent="0.25">
      <c r="A80" s="84" t="s">
        <v>87</v>
      </c>
      <c r="B80" s="86"/>
      <c r="C80" s="92">
        <f>C81</f>
        <v>849.99</v>
      </c>
      <c r="D80" s="85">
        <f t="shared" ref="D80:G81" si="41">D81</f>
        <v>1200</v>
      </c>
      <c r="E80" s="85">
        <f t="shared" si="41"/>
        <v>1200</v>
      </c>
      <c r="F80" s="85">
        <f t="shared" si="41"/>
        <v>1200</v>
      </c>
      <c r="G80" s="85">
        <f t="shared" si="41"/>
        <v>1200</v>
      </c>
    </row>
    <row r="81" spans="1:7" x14ac:dyDescent="0.25">
      <c r="A81" s="62" t="s">
        <v>64</v>
      </c>
      <c r="B81" s="62"/>
      <c r="C81" s="62">
        <f>C82</f>
        <v>849.99</v>
      </c>
      <c r="D81" s="65">
        <f t="shared" si="41"/>
        <v>1200</v>
      </c>
      <c r="E81" s="65">
        <f t="shared" si="41"/>
        <v>1200</v>
      </c>
      <c r="F81" s="65">
        <f t="shared" si="41"/>
        <v>1200</v>
      </c>
      <c r="G81" s="65">
        <f t="shared" si="41"/>
        <v>1200</v>
      </c>
    </row>
    <row r="82" spans="1:7" x14ac:dyDescent="0.25">
      <c r="A82" s="62" t="s">
        <v>65</v>
      </c>
      <c r="B82" s="62"/>
      <c r="C82" s="62">
        <v>849.99</v>
      </c>
      <c r="D82" s="65">
        <v>1200</v>
      </c>
      <c r="E82" s="65">
        <v>1200</v>
      </c>
      <c r="F82" s="65">
        <v>1200</v>
      </c>
      <c r="G82" s="65">
        <v>1200</v>
      </c>
    </row>
    <row r="83" spans="1:7" x14ac:dyDescent="0.25">
      <c r="A83" s="84" t="s">
        <v>92</v>
      </c>
      <c r="B83" s="86"/>
      <c r="C83" s="92">
        <f>C84+C86</f>
        <v>4250.54</v>
      </c>
      <c r="D83" s="85">
        <f>D84+D86</f>
        <v>13550</v>
      </c>
      <c r="E83" s="85">
        <f t="shared" ref="D83:G87" si="42">E84</f>
        <v>1300</v>
      </c>
      <c r="F83" s="85">
        <f t="shared" si="42"/>
        <v>1300</v>
      </c>
      <c r="G83" s="85">
        <f t="shared" si="42"/>
        <v>1300</v>
      </c>
    </row>
    <row r="84" spans="1:7" x14ac:dyDescent="0.25">
      <c r="A84" s="62" t="s">
        <v>64</v>
      </c>
      <c r="B84" s="62"/>
      <c r="C84" s="62">
        <f>C85</f>
        <v>3095.99</v>
      </c>
      <c r="D84" s="65">
        <f t="shared" si="42"/>
        <v>12385</v>
      </c>
      <c r="E84" s="65">
        <f t="shared" si="42"/>
        <v>1300</v>
      </c>
      <c r="F84" s="65">
        <f t="shared" si="42"/>
        <v>1300</v>
      </c>
      <c r="G84" s="65">
        <f t="shared" si="42"/>
        <v>1300</v>
      </c>
    </row>
    <row r="85" spans="1:7" x14ac:dyDescent="0.25">
      <c r="A85" s="62" t="s">
        <v>66</v>
      </c>
      <c r="B85" s="62"/>
      <c r="C85" s="62">
        <v>3095.99</v>
      </c>
      <c r="D85" s="65">
        <v>12385</v>
      </c>
      <c r="E85" s="65">
        <v>1300</v>
      </c>
      <c r="F85" s="65">
        <v>1300</v>
      </c>
      <c r="G85" s="65">
        <v>1300</v>
      </c>
    </row>
    <row r="86" spans="1:7" x14ac:dyDescent="0.25">
      <c r="A86" s="62" t="s">
        <v>70</v>
      </c>
      <c r="B86" s="62"/>
      <c r="C86" s="62">
        <v>1154.55</v>
      </c>
      <c r="D86" s="65">
        <f>D87</f>
        <v>1165</v>
      </c>
      <c r="E86" s="65">
        <v>0</v>
      </c>
      <c r="F86" s="65">
        <f t="shared" si="42"/>
        <v>0</v>
      </c>
      <c r="G86" s="65">
        <f t="shared" si="42"/>
        <v>0</v>
      </c>
    </row>
    <row r="87" spans="1:7" x14ac:dyDescent="0.25">
      <c r="A87" s="62" t="s">
        <v>71</v>
      </c>
      <c r="B87" s="62"/>
      <c r="C87" s="62">
        <v>1154.55</v>
      </c>
      <c r="D87" s="65">
        <v>1165</v>
      </c>
      <c r="E87" s="65">
        <v>0</v>
      </c>
      <c r="F87" s="65">
        <f t="shared" si="42"/>
        <v>0</v>
      </c>
      <c r="G87" s="65">
        <f t="shared" si="42"/>
        <v>0</v>
      </c>
    </row>
    <row r="88" spans="1:7" x14ac:dyDescent="0.25">
      <c r="A88" s="84" t="s">
        <v>95</v>
      </c>
      <c r="B88" s="86"/>
      <c r="C88" s="92">
        <f>C89+C91</f>
        <v>789.75</v>
      </c>
      <c r="D88" s="85">
        <f t="shared" ref="D88:G88" si="43">D89+D91</f>
        <v>500</v>
      </c>
      <c r="E88" s="85">
        <f t="shared" si="43"/>
        <v>0</v>
      </c>
      <c r="F88" s="85">
        <f t="shared" si="43"/>
        <v>0</v>
      </c>
      <c r="G88" s="85">
        <f t="shared" si="43"/>
        <v>0</v>
      </c>
    </row>
    <row r="89" spans="1:7" x14ac:dyDescent="0.25">
      <c r="A89" s="62" t="s">
        <v>64</v>
      </c>
      <c r="B89" s="62"/>
      <c r="C89" s="62">
        <f>C90</f>
        <v>789.75</v>
      </c>
      <c r="D89" s="65">
        <f t="shared" ref="D89:G89" si="44">D90</f>
        <v>0</v>
      </c>
      <c r="E89" s="65">
        <f t="shared" si="44"/>
        <v>0</v>
      </c>
      <c r="F89" s="65">
        <f t="shared" si="44"/>
        <v>0</v>
      </c>
      <c r="G89" s="65">
        <f t="shared" si="44"/>
        <v>0</v>
      </c>
    </row>
    <row r="90" spans="1:7" x14ac:dyDescent="0.25">
      <c r="A90" s="62" t="s">
        <v>66</v>
      </c>
      <c r="B90" s="62"/>
      <c r="C90" s="62">
        <v>789.75</v>
      </c>
      <c r="D90" s="65">
        <v>0</v>
      </c>
      <c r="E90" s="65">
        <v>0</v>
      </c>
      <c r="F90" s="65">
        <v>0</v>
      </c>
      <c r="G90" s="65">
        <v>0</v>
      </c>
    </row>
    <row r="91" spans="1:7" x14ac:dyDescent="0.25">
      <c r="A91" s="62" t="s">
        <v>70</v>
      </c>
      <c r="B91" s="62"/>
      <c r="C91" s="62">
        <f>C92</f>
        <v>0</v>
      </c>
      <c r="D91" s="65">
        <f t="shared" ref="D91:G91" si="45">D92</f>
        <v>500</v>
      </c>
      <c r="E91" s="65">
        <f t="shared" si="45"/>
        <v>0</v>
      </c>
      <c r="F91" s="65">
        <f t="shared" si="45"/>
        <v>0</v>
      </c>
      <c r="G91" s="65">
        <v>0</v>
      </c>
    </row>
    <row r="92" spans="1:7" x14ac:dyDescent="0.25">
      <c r="A92" s="62" t="s">
        <v>71</v>
      </c>
      <c r="B92" s="62"/>
      <c r="C92" s="62">
        <v>0</v>
      </c>
      <c r="D92" s="65">
        <v>500</v>
      </c>
      <c r="E92" s="65">
        <v>0</v>
      </c>
      <c r="F92" s="65">
        <v>0</v>
      </c>
      <c r="G92" s="65">
        <v>0</v>
      </c>
    </row>
    <row r="93" spans="1:7" x14ac:dyDescent="0.25">
      <c r="A93" s="83" t="s">
        <v>113</v>
      </c>
      <c r="B93" s="83"/>
      <c r="C93" s="91">
        <f>C94</f>
        <v>0</v>
      </c>
      <c r="D93" s="80">
        <f t="shared" ref="D93:G95" si="46">D94</f>
        <v>0</v>
      </c>
      <c r="E93" s="80">
        <f t="shared" si="46"/>
        <v>2600</v>
      </c>
      <c r="F93" s="80">
        <f t="shared" si="46"/>
        <v>2600</v>
      </c>
      <c r="G93" s="80">
        <f t="shared" si="46"/>
        <v>2600</v>
      </c>
    </row>
    <row r="94" spans="1:7" x14ac:dyDescent="0.25">
      <c r="A94" s="84" t="s">
        <v>87</v>
      </c>
      <c r="B94" s="86"/>
      <c r="C94" s="62">
        <f>C95</f>
        <v>0</v>
      </c>
      <c r="D94" s="65">
        <v>0</v>
      </c>
      <c r="E94" s="65">
        <f>E95</f>
        <v>2600</v>
      </c>
      <c r="F94" s="65">
        <f t="shared" si="46"/>
        <v>2600</v>
      </c>
      <c r="G94" s="65">
        <f t="shared" si="46"/>
        <v>2600</v>
      </c>
    </row>
    <row r="95" spans="1:7" x14ac:dyDescent="0.25">
      <c r="A95" s="62" t="s">
        <v>64</v>
      </c>
      <c r="B95" s="62"/>
      <c r="C95" s="62">
        <f>C96</f>
        <v>0</v>
      </c>
      <c r="D95" s="65">
        <v>0</v>
      </c>
      <c r="E95" s="65">
        <f>E96</f>
        <v>2600</v>
      </c>
      <c r="F95" s="65">
        <f t="shared" si="46"/>
        <v>2600</v>
      </c>
      <c r="G95" s="65">
        <f t="shared" si="46"/>
        <v>2600</v>
      </c>
    </row>
    <row r="96" spans="1:7" x14ac:dyDescent="0.25">
      <c r="A96" s="62" t="s">
        <v>65</v>
      </c>
      <c r="B96" s="62"/>
      <c r="C96" s="62">
        <v>0</v>
      </c>
      <c r="D96" s="65">
        <v>0</v>
      </c>
      <c r="E96" s="65">
        <v>2600</v>
      </c>
      <c r="F96" s="65">
        <v>2600</v>
      </c>
      <c r="G96" s="65">
        <v>2600</v>
      </c>
    </row>
    <row r="97" spans="1:7" x14ac:dyDescent="0.25">
      <c r="A97" s="83" t="s">
        <v>99</v>
      </c>
      <c r="B97" s="83"/>
      <c r="C97" s="91">
        <f>C98+C101+C104</f>
        <v>136107.51999999999</v>
      </c>
      <c r="D97" s="80">
        <f>D98+D101+D104</f>
        <v>3300</v>
      </c>
      <c r="E97" s="80">
        <f>E98+E101+E104</f>
        <v>18000</v>
      </c>
      <c r="F97" s="80">
        <f t="shared" ref="F97:G97" si="47">F98+F101+F104</f>
        <v>500</v>
      </c>
      <c r="G97" s="80">
        <f t="shared" si="47"/>
        <v>500</v>
      </c>
    </row>
    <row r="98" spans="1:7" x14ac:dyDescent="0.25">
      <c r="A98" s="141" t="s">
        <v>87</v>
      </c>
      <c r="B98" s="142"/>
      <c r="C98" s="104">
        <f>C99</f>
        <v>63590.52</v>
      </c>
      <c r="D98" s="85">
        <f>D99</f>
        <v>0</v>
      </c>
      <c r="E98" s="117">
        <f>E99</f>
        <v>17500</v>
      </c>
      <c r="F98" s="85">
        <v>0</v>
      </c>
      <c r="G98" s="85">
        <v>0</v>
      </c>
    </row>
    <row r="99" spans="1:7" x14ac:dyDescent="0.25">
      <c r="A99" s="62" t="s">
        <v>70</v>
      </c>
      <c r="B99" s="62"/>
      <c r="C99" s="105">
        <f>C100</f>
        <v>63590.52</v>
      </c>
      <c r="D99" s="114">
        <v>0</v>
      </c>
      <c r="E99" s="114">
        <f>E100</f>
        <v>17500</v>
      </c>
      <c r="F99" s="114">
        <v>0</v>
      </c>
      <c r="G99" s="114">
        <v>0</v>
      </c>
    </row>
    <row r="100" spans="1:7" x14ac:dyDescent="0.25">
      <c r="A100" s="62" t="s">
        <v>71</v>
      </c>
      <c r="B100" s="62"/>
      <c r="C100" s="105">
        <v>63590.52</v>
      </c>
      <c r="D100" s="116">
        <v>0</v>
      </c>
      <c r="E100" s="114">
        <v>17500</v>
      </c>
      <c r="F100" s="114">
        <v>0</v>
      </c>
      <c r="G100" s="114">
        <v>0</v>
      </c>
    </row>
    <row r="101" spans="1:7" x14ac:dyDescent="0.25">
      <c r="A101" s="84" t="s">
        <v>91</v>
      </c>
      <c r="B101" s="86"/>
      <c r="C101" s="92">
        <f>C102</f>
        <v>37517</v>
      </c>
      <c r="D101" s="85">
        <f>D102</f>
        <v>2000</v>
      </c>
      <c r="E101" s="117">
        <v>500</v>
      </c>
      <c r="F101" s="117">
        <v>500</v>
      </c>
      <c r="G101" s="117">
        <v>500</v>
      </c>
    </row>
    <row r="102" spans="1:7" x14ac:dyDescent="0.25">
      <c r="A102" s="62" t="s">
        <v>70</v>
      </c>
      <c r="B102" s="62"/>
      <c r="C102" s="62">
        <f>C103</f>
        <v>37517</v>
      </c>
      <c r="D102" s="65">
        <f>D103</f>
        <v>2000</v>
      </c>
      <c r="E102" s="65">
        <v>500</v>
      </c>
      <c r="F102" s="65">
        <v>500</v>
      </c>
      <c r="G102" s="65">
        <v>500</v>
      </c>
    </row>
    <row r="103" spans="1:7" x14ac:dyDescent="0.25">
      <c r="A103" s="62" t="s">
        <v>71</v>
      </c>
      <c r="B103" s="62"/>
      <c r="C103" s="62">
        <v>37517</v>
      </c>
      <c r="D103" s="65">
        <v>2000</v>
      </c>
      <c r="E103" s="65">
        <v>500</v>
      </c>
      <c r="F103" s="65">
        <v>500</v>
      </c>
      <c r="G103" s="65">
        <v>500</v>
      </c>
    </row>
    <row r="104" spans="1:7" x14ac:dyDescent="0.25">
      <c r="A104" s="84" t="s">
        <v>95</v>
      </c>
      <c r="B104" s="86"/>
      <c r="C104" s="92">
        <f>C105</f>
        <v>35000</v>
      </c>
      <c r="D104" s="85">
        <f>D105</f>
        <v>1300</v>
      </c>
      <c r="E104" s="85">
        <v>0</v>
      </c>
      <c r="F104" s="85">
        <v>0</v>
      </c>
      <c r="G104" s="85">
        <v>0</v>
      </c>
    </row>
    <row r="105" spans="1:7" x14ac:dyDescent="0.25">
      <c r="A105" s="62" t="s">
        <v>70</v>
      </c>
      <c r="B105" s="62"/>
      <c r="C105" s="102">
        <f>C106</f>
        <v>35000</v>
      </c>
      <c r="D105" s="74">
        <f>D106</f>
        <v>1300</v>
      </c>
      <c r="E105" s="115">
        <v>0</v>
      </c>
      <c r="F105" s="115">
        <v>0</v>
      </c>
      <c r="G105" s="115">
        <v>0</v>
      </c>
    </row>
    <row r="106" spans="1:7" x14ac:dyDescent="0.25">
      <c r="A106" s="62" t="s">
        <v>71</v>
      </c>
      <c r="B106" s="62"/>
      <c r="C106" s="102">
        <v>35000</v>
      </c>
      <c r="D106" s="74">
        <v>1300</v>
      </c>
      <c r="E106" s="115">
        <v>0</v>
      </c>
      <c r="F106" s="115">
        <v>0</v>
      </c>
      <c r="G106" s="115">
        <v>0</v>
      </c>
    </row>
  </sheetData>
  <mergeCells count="3">
    <mergeCell ref="A3:I3"/>
    <mergeCell ref="A1:J1"/>
    <mergeCell ref="A98:B98"/>
  </mergeCell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Daniela Glavičić</cp:lastModifiedBy>
  <cp:lastPrinted>2023-11-21T11:14:06Z</cp:lastPrinted>
  <dcterms:created xsi:type="dcterms:W3CDTF">2022-08-12T12:51:27Z</dcterms:created>
  <dcterms:modified xsi:type="dcterms:W3CDTF">2025-10-03T08:44:24Z</dcterms:modified>
</cp:coreProperties>
</file>