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licul\Desktop\"/>
    </mc:Choice>
  </mc:AlternateContent>
  <xr:revisionPtr revIDLastSave="0" documentId="8_{6D24DAA3-7E8E-48A4-8BBB-231CFDD5FA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" l="1"/>
  <c r="C12" i="5"/>
  <c r="C13" i="5"/>
  <c r="C10" i="5"/>
  <c r="G73" i="3"/>
  <c r="G72" i="3" s="1"/>
  <c r="G45" i="3"/>
  <c r="G69" i="3"/>
  <c r="G51" i="3"/>
  <c r="G46" i="3"/>
  <c r="G31" i="3"/>
  <c r="G10" i="1"/>
  <c r="F13" i="3"/>
  <c r="F14" i="3"/>
  <c r="F16" i="3"/>
  <c r="F18" i="3"/>
  <c r="F19" i="3"/>
  <c r="F21" i="3"/>
  <c r="F22" i="3"/>
  <c r="G17" i="3"/>
  <c r="G12" i="3"/>
  <c r="E102" i="7"/>
  <c r="E109" i="7"/>
  <c r="E128" i="7"/>
  <c r="E132" i="7"/>
  <c r="E133" i="7"/>
  <c r="E147" i="7"/>
  <c r="F89" i="7"/>
  <c r="E105" i="7"/>
  <c r="E103" i="7"/>
  <c r="E73" i="7"/>
  <c r="E77" i="7"/>
  <c r="E79" i="7"/>
  <c r="E76" i="7"/>
  <c r="E52" i="7"/>
  <c r="E43" i="7"/>
  <c r="F42" i="7"/>
  <c r="E44" i="7"/>
  <c r="F35" i="7"/>
  <c r="F23" i="7"/>
  <c r="F134" i="7"/>
  <c r="F124" i="7"/>
  <c r="F64" i="7"/>
  <c r="F11" i="7"/>
  <c r="E94" i="3"/>
  <c r="E73" i="3"/>
  <c r="E72" i="3" s="1"/>
  <c r="F45" i="3"/>
  <c r="E51" i="3"/>
  <c r="E31" i="3"/>
  <c r="E12" i="3"/>
  <c r="F75" i="7" l="1"/>
  <c r="F74" i="7" s="1"/>
  <c r="F10" i="7"/>
  <c r="F12" i="1" l="1"/>
  <c r="G20" i="3"/>
  <c r="G11" i="3" s="1"/>
  <c r="G85" i="3" l="1"/>
  <c r="G12" i="1" l="1"/>
  <c r="G9" i="1"/>
  <c r="G15" i="1" s="1"/>
  <c r="H9" i="1"/>
  <c r="H12" i="1"/>
  <c r="H15" i="1" l="1"/>
  <c r="F15" i="1" l="1"/>
  <c r="E64" i="3" l="1"/>
  <c r="E46" i="3"/>
  <c r="E20" i="3"/>
  <c r="E17" i="3"/>
  <c r="E11" i="3" s="1"/>
  <c r="F11" i="3" s="1"/>
  <c r="E45" i="3" l="1"/>
  <c r="E85" i="3" s="1"/>
  <c r="F85" i="3" s="1"/>
</calcChain>
</file>

<file path=xl/sharedStrings.xml><?xml version="1.0" encoding="utf-8"?>
<sst xmlns="http://schemas.openxmlformats.org/spreadsheetml/2006/main" count="676" uniqueCount="172">
  <si>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</si>
  <si>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</si>
  <si>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</si>
  <si>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</si>
  <si>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</si>
  <si>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</si>
  <si>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</si>
  <si>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</si>
  <si>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</si>
  <si>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</si>
  <si>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</si>
  <si>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</si>
  <si>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</si>
  <si>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</si>
  <si>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</si>
  <si>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</si>
  <si>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</si>
  <si>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</si>
  <si>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</si>
  <si>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</si>
  <si>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</si>
  <si>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</si>
  <si>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</si>
  <si>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</si>
  <si>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</si>
  <si>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</si>
  <si>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</si>
  <si>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</si>
  <si>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</si>
  <si>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</si>
  <si>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</si>
  <si>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</si>
  <si>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</si>
  <si>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</si>
  <si>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</si>
  <si>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</si>
  <si>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</si>
  <si>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</si>
  <si>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</si>
  <si>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</si>
  <si>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</si>
  <si>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</si>
  <si>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</si>
  <si>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</si>
  <si>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</si>
  <si>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</si>
  <si>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09 Obrazovanje</t>
  </si>
  <si>
    <t>091 Preškolsko i osnovno obrazovanje</t>
  </si>
  <si>
    <t>0912 Osnovno obrazovanje</t>
  </si>
  <si>
    <t>Prihodi od prodaje proizvoda i robe te pruženih usluga i prihodi od donacija</t>
  </si>
  <si>
    <t>EUR</t>
  </si>
  <si>
    <t>5. POMOĆI  - DRŽAVNA RIZNICA</t>
  </si>
  <si>
    <t>Pomoći državna riznica</t>
  </si>
  <si>
    <t xml:space="preserve">Pomoći </t>
  </si>
  <si>
    <t>Donacije</t>
  </si>
  <si>
    <t>Pomoći decentralizirana sredstva</t>
  </si>
  <si>
    <t>Financijski rashodi</t>
  </si>
  <si>
    <t>Rashodi za dodatna ulaganja na nefinancijskoj imovini</t>
  </si>
  <si>
    <t>Prihodi za posebne namjene</t>
  </si>
  <si>
    <t>RASHODI</t>
  </si>
  <si>
    <t>POZICIJA</t>
  </si>
  <si>
    <t>BROJ KONTA</t>
  </si>
  <si>
    <t>VRSTA RASHODA / IZDATAKA</t>
  </si>
  <si>
    <t/>
  </si>
  <si>
    <t>SVEUKUPNO RASHODI / IZDACI</t>
  </si>
  <si>
    <t>Razdjel</t>
  </si>
  <si>
    <t>500</t>
  </si>
  <si>
    <t>UPRAVNI ODJEL ZA DRUŠTVENE DJELATNOSTI</t>
  </si>
  <si>
    <t>Proračunski korisnik</t>
  </si>
  <si>
    <t>Program</t>
  </si>
  <si>
    <t>5002</t>
  </si>
  <si>
    <t>Obrazovanje</t>
  </si>
  <si>
    <t>Aktivnost</t>
  </si>
  <si>
    <t>A500003</t>
  </si>
  <si>
    <t>Financiranje djelatnosti osnovnog školstva</t>
  </si>
  <si>
    <t xml:space="preserve">Izvor </t>
  </si>
  <si>
    <t>1.1.</t>
  </si>
  <si>
    <t>3</t>
  </si>
  <si>
    <t>32</t>
  </si>
  <si>
    <t>3.9.</t>
  </si>
  <si>
    <t>4.9.</t>
  </si>
  <si>
    <t>31</t>
  </si>
  <si>
    <t>5.1.</t>
  </si>
  <si>
    <t>34</t>
  </si>
  <si>
    <t>5.9.</t>
  </si>
  <si>
    <t>6.9.</t>
  </si>
  <si>
    <t>4</t>
  </si>
  <si>
    <t>42</t>
  </si>
  <si>
    <t>A500006</t>
  </si>
  <si>
    <t>Osiguranje pomoćnika učenicima s teškoćama</t>
  </si>
  <si>
    <t>Kapitalni projekt</t>
  </si>
  <si>
    <t>K500001</t>
  </si>
  <si>
    <t>Kapitalna ulaganja osnovnog školstva</t>
  </si>
  <si>
    <t>Pomoći  -državna riznica</t>
  </si>
  <si>
    <t>Pomoći -decentralizirana sredstva</t>
  </si>
  <si>
    <t>**EUR</t>
  </si>
  <si>
    <t>Povećanje/smanjenje</t>
  </si>
  <si>
    <t>VIŠAK KORIŠTEN ZA POKRIĆE RASHODA</t>
  </si>
  <si>
    <t>Vlastiti izvori</t>
  </si>
  <si>
    <t>Višak prihoda poslovanja</t>
  </si>
  <si>
    <t>Vlastiti prihodi-višak</t>
  </si>
  <si>
    <t>Donacije-višak</t>
  </si>
  <si>
    <t>MANJAK POKRIVEN TEKUĆIM PRIHODIMA</t>
  </si>
  <si>
    <t>Manjak prihoda poslovanja</t>
  </si>
  <si>
    <t>Decentralizirana sredstva-manjak</t>
  </si>
  <si>
    <t>PROMJENA</t>
  </si>
  <si>
    <t>NOVI PLAN</t>
  </si>
  <si>
    <t>Glava</t>
  </si>
  <si>
    <t>50003</t>
  </si>
  <si>
    <t>USTANOVE ŠKOLSTVA</t>
  </si>
  <si>
    <t>3.VLASTITI PRIHODI-KOR.-REZULTAT</t>
  </si>
  <si>
    <t>6.DONACIJE-KOR.-REZULTAT</t>
  </si>
  <si>
    <t>Vlastiti prihodi-VIŠAK</t>
  </si>
  <si>
    <t>Pomoći-višak</t>
  </si>
  <si>
    <t>Prihodi od upravnih i administrativnih pristojbi, pristojbi po posebnim propisima i naknada</t>
  </si>
  <si>
    <t>7.9.</t>
  </si>
  <si>
    <t>Prihodi za posebne namjene - višak</t>
  </si>
  <si>
    <t>Kapitalna ulaganja u osnovno školstvo</t>
  </si>
  <si>
    <t>Prihodi od prodaje nefin.imovine -višak</t>
  </si>
  <si>
    <t>Prihodi od prodaje nefin.imovine-višak</t>
  </si>
  <si>
    <t>Naknade građanima</t>
  </si>
  <si>
    <t>Prihodi nadležnog proračuna</t>
  </si>
  <si>
    <t>PLAN 2023.</t>
  </si>
  <si>
    <t>OSNOVNA ŠKOLA MATIJE VLAČIĆA LABIN</t>
  </si>
  <si>
    <t>1.1.001</t>
  </si>
  <si>
    <t>1.PRIHODI IZ NADLEŽNOG PRORAČUNA</t>
  </si>
  <si>
    <t>3.9.000001</t>
  </si>
  <si>
    <t>3.VLASTITI PRIHODI - PRIHODI KORISNIKA</t>
  </si>
  <si>
    <t>3.9.000002</t>
  </si>
  <si>
    <t>4.9.000001</t>
  </si>
  <si>
    <t>4.PRIHODI ZA POSEBNE NAMJENE - PRIHODI KORISNIKA</t>
  </si>
  <si>
    <t>4.9.000002</t>
  </si>
  <si>
    <t>5.1.001</t>
  </si>
  <si>
    <t>5. POTPORE ZA DECENTRALIZIRANE FUNKCIJE OSNOVNOG OBRAZOVANJA</t>
  </si>
  <si>
    <t>5.9.000001</t>
  </si>
  <si>
    <t>5.9.000003</t>
  </si>
  <si>
    <t>A500004</t>
  </si>
  <si>
    <t>Produženi boravak</t>
  </si>
  <si>
    <t>5.POMOĆI-PRIHODI KORISNIKA -GL 02</t>
  </si>
  <si>
    <t>6.9.000001</t>
  </si>
  <si>
    <t>DONACIJE -prihodi korisnika</t>
  </si>
  <si>
    <t>A500005</t>
  </si>
  <si>
    <t>Dodatne aktivnosti učenika i osoblja u školi</t>
  </si>
  <si>
    <t>Naknade građanima i kućanstvima na temelju osiguranja i druge naknade</t>
  </si>
  <si>
    <t>5.9.000004</t>
  </si>
  <si>
    <t>7.9.000002</t>
  </si>
  <si>
    <t>7.PRIHODI OD NEFINANCIJSKE IMOVINE - PRIH. KOR.</t>
  </si>
  <si>
    <t>7.9.000003</t>
  </si>
  <si>
    <t>A500007</t>
  </si>
  <si>
    <t>Financiranje izvannastavnih projekata i drugo</t>
  </si>
  <si>
    <t>6.9.000002</t>
  </si>
  <si>
    <t>10581</t>
  </si>
  <si>
    <t xml:space="preserve">Korisnik </t>
  </si>
  <si>
    <t>015</t>
  </si>
  <si>
    <t>Osnovna škola "Matija Vlačić" Labin</t>
  </si>
  <si>
    <t>45</t>
  </si>
  <si>
    <t>4.PRIHODI ZA POSEBNE NAMJENE-KOR.-REZULTAT</t>
  </si>
  <si>
    <t>5.1.003</t>
  </si>
  <si>
    <t>5.POTPORE ZA DEC-OŠ-REZULTAT</t>
  </si>
  <si>
    <t>9</t>
  </si>
  <si>
    <t>92</t>
  </si>
  <si>
    <t>Rezultat poslovanja</t>
  </si>
  <si>
    <t>38</t>
  </si>
  <si>
    <t>Ostali rashodi</t>
  </si>
  <si>
    <t>1.1.003</t>
  </si>
  <si>
    <t>1.OPĆI PRIHODI I PRIMICI-REZULTAT</t>
  </si>
  <si>
    <t>37</t>
  </si>
  <si>
    <t>5. POMOĆI - PRIHODI KORISNIKA -KOR-REZULTAT 5.9.000001</t>
  </si>
  <si>
    <t>7.PRIHODI OD NEFINANCIJSKE IMOVINE-KOR.-REZULTAT</t>
  </si>
  <si>
    <t>Druge izmjene i dopune financijskog plana 2023.godine</t>
  </si>
  <si>
    <t>Druge izmjene i dopune financijskog plana 2023.</t>
  </si>
  <si>
    <t>2. IZMJENE I DOPUNE FINANCIJSKOG PLANA OSNOVNE ŠKOLE MATIJE VLAČIĆA LABIN za 2023.godinu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</si>
</sst>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6" fillId="5" borderId="6" applyNumberFormat="0" applyAlignment="0" applyProtection="0"/>
    <xf numFmtId="0" fontId="17" fillId="0" borderId="0"/>
  </cellStyleXfs>
  <cellXfs count="17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0" fillId="0" borderId="0" xfId="0" applyNumberFormat="1"/>
    <xf numFmtId="0" fontId="19" fillId="0" borderId="3" xfId="2" applyFont="1" applyBorder="1" applyAlignment="1">
      <alignment vertical="center" wrapText="1" readingOrder="1"/>
    </xf>
    <xf numFmtId="0" fontId="2" fillId="0" borderId="0" xfId="0" applyFont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0" fillId="0" borderId="3" xfId="2" applyFont="1" applyBorder="1" applyAlignment="1">
      <alignment horizontal="left" vertical="center" wrapText="1" readingOrder="1"/>
    </xf>
    <xf numFmtId="0" fontId="20" fillId="0" borderId="3" xfId="2" applyFont="1" applyBorder="1" applyAlignment="1">
      <alignment horizontal="right" vertical="center" wrapText="1" readingOrder="1"/>
    </xf>
    <xf numFmtId="164" fontId="20" fillId="6" borderId="3" xfId="2" applyNumberFormat="1" applyFont="1" applyFill="1" applyBorder="1" applyAlignment="1">
      <alignment horizontal="right" vertical="center" wrapText="1" readingOrder="1"/>
    </xf>
    <xf numFmtId="0" fontId="20" fillId="0" borderId="3" xfId="2" applyFont="1" applyBorder="1" applyAlignment="1">
      <alignment vertical="center" wrapText="1" readingOrder="1"/>
    </xf>
    <xf numFmtId="4" fontId="20" fillId="0" borderId="3" xfId="2" applyNumberFormat="1" applyFont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4" fontId="20" fillId="6" borderId="3" xfId="2" applyNumberFormat="1" applyFont="1" applyFill="1" applyBorder="1" applyAlignment="1">
      <alignment vertical="center" wrapText="1" readingOrder="1"/>
    </xf>
    <xf numFmtId="0" fontId="21" fillId="0" borderId="3" xfId="2" applyFont="1" applyBorder="1" applyAlignment="1">
      <alignment horizontal="right" vertical="center" wrapText="1" readingOrder="1"/>
    </xf>
    <xf numFmtId="4" fontId="21" fillId="6" borderId="3" xfId="2" applyNumberFormat="1" applyFont="1" applyFill="1" applyBorder="1" applyAlignment="1">
      <alignment vertical="center" wrapText="1" readingOrder="1"/>
    </xf>
    <xf numFmtId="164" fontId="21" fillId="6" borderId="3" xfId="2" applyNumberFormat="1" applyFont="1" applyFill="1" applyBorder="1" applyAlignment="1">
      <alignment horizontal="right" vertical="center" wrapText="1" readingOrder="1"/>
    </xf>
    <xf numFmtId="4" fontId="21" fillId="0" borderId="3" xfId="2" applyNumberFormat="1" applyFont="1" applyBorder="1" applyAlignment="1">
      <alignment horizontal="right" vertical="center" wrapText="1" readingOrder="1"/>
    </xf>
    <xf numFmtId="0" fontId="21" fillId="0" borderId="3" xfId="2" applyFont="1" applyBorder="1" applyAlignment="1">
      <alignment vertical="center" wrapText="1" readingOrder="1"/>
    </xf>
    <xf numFmtId="164" fontId="21" fillId="0" borderId="3" xfId="2" applyNumberFormat="1" applyFont="1" applyBorder="1" applyAlignment="1">
      <alignment horizontal="right" vertical="center" wrapText="1" readingOrder="1"/>
    </xf>
    <xf numFmtId="3" fontId="22" fillId="2" borderId="4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>
      <alignment horizontal="right"/>
    </xf>
    <xf numFmtId="0" fontId="6" fillId="4" borderId="7" xfId="0" applyFont="1" applyFill="1" applyBorder="1" applyAlignment="1">
      <alignment horizontal="center" vertical="center" wrapText="1"/>
    </xf>
    <xf numFmtId="3" fontId="23" fillId="2" borderId="3" xfId="0" applyNumberFormat="1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right"/>
    </xf>
    <xf numFmtId="3" fontId="24" fillId="2" borderId="3" xfId="0" applyNumberFormat="1" applyFont="1" applyFill="1" applyBorder="1" applyAlignment="1">
      <alignment horizontal="right"/>
    </xf>
    <xf numFmtId="0" fontId="25" fillId="2" borderId="3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right" vertical="center" wrapText="1"/>
    </xf>
    <xf numFmtId="3" fontId="14" fillId="2" borderId="4" xfId="0" applyNumberFormat="1" applyFont="1" applyFill="1" applyBorder="1" applyAlignment="1">
      <alignment horizontal="right"/>
    </xf>
    <xf numFmtId="0" fontId="25" fillId="7" borderId="3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right" vertical="center" wrapText="1"/>
    </xf>
    <xf numFmtId="4" fontId="26" fillId="7" borderId="6" xfId="1" applyNumberFormat="1" applyFont="1" applyFill="1" applyAlignment="1">
      <alignment horizontal="right" vertical="center" wrapText="1" readingOrder="1"/>
    </xf>
    <xf numFmtId="0" fontId="27" fillId="2" borderId="3" xfId="0" applyFont="1" applyFill="1" applyBorder="1" applyAlignment="1">
      <alignment horizontal="right" vertical="center" wrapText="1"/>
    </xf>
    <xf numFmtId="0" fontId="27" fillId="2" borderId="3" xfId="0" applyFont="1" applyFill="1" applyBorder="1" applyAlignment="1">
      <alignment horizontal="left" vertical="center" wrapText="1"/>
    </xf>
    <xf numFmtId="3" fontId="24" fillId="7" borderId="4" xfId="0" applyNumberFormat="1" applyFont="1" applyFill="1" applyBorder="1" applyAlignment="1">
      <alignment horizontal="right"/>
    </xf>
    <xf numFmtId="0" fontId="28" fillId="0" borderId="0" xfId="0" applyFont="1"/>
    <xf numFmtId="0" fontId="2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6" fillId="4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8" xfId="0" applyBorder="1"/>
    <xf numFmtId="0" fontId="24" fillId="0" borderId="0" xfId="0" applyFont="1" applyAlignment="1">
      <alignment horizontal="right" vertical="center" wrapText="1"/>
    </xf>
    <xf numFmtId="0" fontId="19" fillId="0" borderId="0" xfId="2" applyFont="1" applyAlignment="1">
      <alignment vertical="center" wrapText="1" readingOrder="1"/>
    </xf>
    <xf numFmtId="0" fontId="21" fillId="0" borderId="0" xfId="2" applyFont="1" applyAlignment="1">
      <alignment horizontal="right" vertical="center" wrapText="1" readingOrder="1"/>
    </xf>
    <xf numFmtId="0" fontId="21" fillId="0" borderId="0" xfId="2" applyFont="1" applyAlignment="1">
      <alignment vertical="center" wrapText="1" readingOrder="1"/>
    </xf>
    <xf numFmtId="164" fontId="21" fillId="0" borderId="0" xfId="2" applyNumberFormat="1" applyFont="1" applyAlignment="1">
      <alignment horizontal="right" vertical="center" wrapText="1" readingOrder="1"/>
    </xf>
    <xf numFmtId="0" fontId="29" fillId="0" borderId="0" xfId="0" applyFont="1"/>
    <xf numFmtId="14" fontId="21" fillId="0" borderId="3" xfId="2" applyNumberFormat="1" applyFont="1" applyBorder="1" applyAlignment="1">
      <alignment horizontal="right" vertical="center" wrapText="1" readingOrder="1"/>
    </xf>
    <xf numFmtId="16" fontId="21" fillId="0" borderId="3" xfId="2" applyNumberFormat="1" applyFont="1" applyBorder="1" applyAlignment="1">
      <alignment horizontal="right" vertical="center" wrapText="1" readingOrder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/>
    <xf numFmtId="0" fontId="5" fillId="0" borderId="0" xfId="0" applyFont="1" applyAlignment="1">
      <alignment horizontal="left"/>
    </xf>
    <xf numFmtId="0" fontId="18" fillId="0" borderId="3" xfId="2" applyFont="1" applyBorder="1" applyAlignment="1">
      <alignment vertical="center" wrapText="1" readingOrder="1"/>
    </xf>
    <xf numFmtId="4" fontId="34" fillId="0" borderId="3" xfId="2" applyNumberFormat="1" applyFont="1" applyBorder="1" applyAlignment="1">
      <alignment horizontal="right" vertical="center" wrapText="1" readingOrder="1"/>
    </xf>
    <xf numFmtId="0" fontId="35" fillId="0" borderId="3" xfId="2" applyFont="1" applyBorder="1" applyAlignment="1">
      <alignment vertical="center" wrapText="1" readingOrder="1"/>
    </xf>
    <xf numFmtId="3" fontId="22" fillId="0" borderId="3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0" fontId="19" fillId="0" borderId="3" xfId="2" applyFont="1" applyBorder="1" applyAlignment="1">
      <alignment horizontal="right" vertical="center" wrapText="1" readingOrder="1"/>
    </xf>
    <xf numFmtId="4" fontId="19" fillId="6" borderId="3" xfId="2" applyNumberFormat="1" applyFont="1" applyFill="1" applyBorder="1" applyAlignment="1">
      <alignment vertical="center" wrapText="1" readingOrder="1"/>
    </xf>
    <xf numFmtId="164" fontId="19" fillId="6" borderId="3" xfId="2" applyNumberFormat="1" applyFont="1" applyFill="1" applyBorder="1" applyAlignment="1">
      <alignment horizontal="right" vertical="center" wrapText="1" readingOrder="1"/>
    </xf>
    <xf numFmtId="0" fontId="36" fillId="0" borderId="0" xfId="0" applyFont="1"/>
    <xf numFmtId="4" fontId="37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11" fillId="0" borderId="9" xfId="2" applyFont="1" applyBorder="1" applyAlignment="1">
      <alignment vertical="center" wrapText="1" readingOrder="1"/>
    </xf>
    <xf numFmtId="4" fontId="33" fillId="0" borderId="10" xfId="2" applyNumberFormat="1" applyFont="1" applyBorder="1" applyAlignment="1">
      <alignment horizontal="center" vertical="center" wrapText="1" readingOrder="1"/>
    </xf>
    <xf numFmtId="4" fontId="33" fillId="0" borderId="11" xfId="2" applyNumberFormat="1" applyFont="1" applyBorder="1" applyAlignment="1">
      <alignment horizontal="center" vertical="center" wrapText="1" readingOrder="1"/>
    </xf>
    <xf numFmtId="4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/>
    <xf numFmtId="4" fontId="39" fillId="8" borderId="0" xfId="0" applyNumberFormat="1" applyFont="1" applyFill="1"/>
    <xf numFmtId="4" fontId="39" fillId="9" borderId="0" xfId="0" applyNumberFormat="1" applyFont="1" applyFill="1"/>
    <xf numFmtId="4" fontId="39" fillId="10" borderId="0" xfId="0" applyNumberFormat="1" applyFont="1" applyFill="1"/>
    <xf numFmtId="4" fontId="39" fillId="11" borderId="0" xfId="0" applyNumberFormat="1" applyFont="1" applyFill="1"/>
    <xf numFmtId="4" fontId="6" fillId="12" borderId="0" xfId="0" applyNumberFormat="1" applyFont="1" applyFill="1"/>
    <xf numFmtId="0" fontId="40" fillId="0" borderId="0" xfId="0" applyFont="1" applyAlignment="1">
      <alignment horizontal="center"/>
    </xf>
    <xf numFmtId="4" fontId="6" fillId="13" borderId="0" xfId="0" applyNumberFormat="1" applyFont="1" applyFill="1"/>
    <xf numFmtId="0" fontId="11" fillId="0" borderId="0" xfId="0" applyFont="1"/>
    <xf numFmtId="4" fontId="36" fillId="0" borderId="0" xfId="0" applyNumberFormat="1" applyFont="1"/>
    <xf numFmtId="0" fontId="9" fillId="0" borderId="0" xfId="0" applyFont="1"/>
    <xf numFmtId="4" fontId="9" fillId="0" borderId="0" xfId="2" applyNumberFormat="1" applyFont="1" applyAlignment="1">
      <alignment horizontal="right" vertical="center" wrapText="1" readingOrder="1"/>
    </xf>
    <xf numFmtId="0" fontId="37" fillId="0" borderId="0" xfId="0" applyFont="1"/>
    <xf numFmtId="0" fontId="6" fillId="13" borderId="0" xfId="0" applyFont="1" applyFill="1"/>
    <xf numFmtId="4" fontId="6" fillId="13" borderId="0" xfId="0" applyNumberFormat="1" applyFont="1" applyFill="1" applyAlignment="1">
      <alignment vertical="center"/>
    </xf>
    <xf numFmtId="4" fontId="38" fillId="0" borderId="0" xfId="0" applyNumberFormat="1" applyFont="1"/>
    <xf numFmtId="0" fontId="41" fillId="0" borderId="0" xfId="0" applyFont="1"/>
    <xf numFmtId="0" fontId="42" fillId="0" borderId="0" xfId="0" applyFont="1"/>
    <xf numFmtId="4" fontId="6" fillId="14" borderId="0" xfId="0" applyNumberFormat="1" applyFont="1" applyFill="1"/>
    <xf numFmtId="49" fontId="9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6" fillId="13" borderId="0" xfId="0" applyNumberFormat="1" applyFont="1" applyFill="1" applyAlignment="1">
      <alignment horizontal="left"/>
    </xf>
    <xf numFmtId="4" fontId="24" fillId="14" borderId="0" xfId="0" applyNumberFormat="1" applyFont="1" applyFill="1"/>
    <xf numFmtId="0" fontId="43" fillId="0" borderId="0" xfId="0" applyFont="1"/>
    <xf numFmtId="4" fontId="37" fillId="0" borderId="0" xfId="0" applyNumberFormat="1" applyFont="1"/>
    <xf numFmtId="0" fontId="37" fillId="0" borderId="0" xfId="0" applyFont="1" applyAlignment="1">
      <alignment vertical="center"/>
    </xf>
    <xf numFmtId="4" fontId="42" fillId="0" borderId="0" xfId="0" applyNumberFormat="1" applyFont="1"/>
    <xf numFmtId="164" fontId="34" fillId="0" borderId="3" xfId="2" applyNumberFormat="1" applyFont="1" applyBorder="1" applyAlignment="1">
      <alignment horizontal="right" vertical="center" wrapText="1" readingOrder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</cellXfs>
  <cellStyles count="3">
    <cellStyle name="Izlaz" xfId="1" builtinId="21"/>
    <cellStyle name="Normal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workbookViewId="0">
      <selection sqref="A1:L1"/>
    </sheetView>
  </sheetViews>
  <sheetFormatPr defaultRowHeight="15" x14ac:dyDescent="0.25"/>
  <cols>
    <col min="5" max="5" width="12.85546875" customWidth="1"/>
    <col min="6" max="8" width="21.140625" customWidth="1"/>
    <col min="9" max="9" width="28.140625" customWidth="1"/>
    <col min="10" max="16" width="16.85546875" customWidth="1"/>
    <col min="19" max="19" width="11.7109375" style="37" bestFit="1" customWidth="1"/>
  </cols>
  <sheetData>
    <row r="1" spans="1:19" ht="30.75" customHeight="1" x14ac:dyDescent="0.25">
      <c r="A1" s="139" t="s">
        <v>171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93"/>
      <c r="N1" s="93"/>
      <c r="O1" s="93"/>
      <c r="P1" s="93"/>
    </row>
    <row r="2" spans="1:19" ht="18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9" ht="15.75" x14ac:dyDescent="0.25">
      <c r="A3" s="143" t="s">
        <v>31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5"/>
      <c r="N3" s="145"/>
      <c r="O3" s="145"/>
      <c r="P3" s="145"/>
    </row>
    <row r="4" spans="1:19" ht="18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75"/>
      <c r="O4" s="75"/>
      <c r="P4" s="75"/>
    </row>
    <row r="5" spans="1:19" ht="18" customHeight="1" x14ac:dyDescent="0.25">
      <c r="A5" s="143" t="s">
        <v>37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9" ht="18" x14ac:dyDescent="0.25">
      <c r="A6" s="1"/>
      <c r="B6" s="2"/>
      <c r="C6" s="2"/>
      <c r="D6" s="2"/>
      <c r="E6" s="7"/>
      <c r="F6" s="8"/>
      <c r="G6" s="8"/>
      <c r="H6" s="78" t="s">
        <v>95</v>
      </c>
      <c r="I6" s="72"/>
      <c r="J6" s="80"/>
      <c r="K6" s="72"/>
      <c r="L6" s="72"/>
      <c r="M6" s="72"/>
      <c r="N6" s="72"/>
      <c r="O6" s="72"/>
      <c r="P6" s="73"/>
    </row>
    <row r="7" spans="1:19" ht="38.25" x14ac:dyDescent="0.25">
      <c r="A7" s="26"/>
      <c r="B7" s="27"/>
      <c r="C7" s="27"/>
      <c r="D7" s="28"/>
      <c r="E7" s="29"/>
      <c r="F7" s="47" t="s">
        <v>40</v>
      </c>
      <c r="G7" s="47" t="s">
        <v>96</v>
      </c>
      <c r="H7" s="4" t="s">
        <v>169</v>
      </c>
      <c r="I7" s="81"/>
      <c r="S7"/>
    </row>
    <row r="8" spans="1:19" x14ac:dyDescent="0.25">
      <c r="A8" s="26"/>
      <c r="B8" s="27"/>
      <c r="C8" s="27"/>
      <c r="D8" s="28"/>
      <c r="E8" s="29"/>
      <c r="F8" s="4" t="s">
        <v>50</v>
      </c>
      <c r="G8" s="4"/>
      <c r="H8" s="4" t="s">
        <v>50</v>
      </c>
      <c r="S8"/>
    </row>
    <row r="9" spans="1:19" x14ac:dyDescent="0.25">
      <c r="A9" s="146" t="s">
        <v>0</v>
      </c>
      <c r="B9" s="147"/>
      <c r="C9" s="147"/>
      <c r="D9" s="147"/>
      <c r="E9" s="148"/>
      <c r="F9" s="30">
        <v>1262317</v>
      </c>
      <c r="G9" s="30">
        <f>G10</f>
        <v>218300</v>
      </c>
      <c r="H9" s="30">
        <f>H10</f>
        <v>1480617</v>
      </c>
      <c r="S9"/>
    </row>
    <row r="10" spans="1:19" x14ac:dyDescent="0.25">
      <c r="A10" s="149" t="s">
        <v>1</v>
      </c>
      <c r="B10" s="142"/>
      <c r="C10" s="142"/>
      <c r="D10" s="142"/>
      <c r="E10" s="150"/>
      <c r="F10" s="31">
        <v>1262317</v>
      </c>
      <c r="G10" s="31">
        <f>H10-F10</f>
        <v>218300</v>
      </c>
      <c r="H10" s="31">
        <v>1480617</v>
      </c>
      <c r="S10"/>
    </row>
    <row r="11" spans="1:19" x14ac:dyDescent="0.25">
      <c r="A11" s="151" t="s">
        <v>2</v>
      </c>
      <c r="B11" s="150"/>
      <c r="C11" s="150"/>
      <c r="D11" s="150"/>
      <c r="E11" s="150"/>
      <c r="F11" s="31">
        <v>0</v>
      </c>
      <c r="G11" s="31"/>
      <c r="H11" s="31">
        <v>0</v>
      </c>
      <c r="S11"/>
    </row>
    <row r="12" spans="1:19" x14ac:dyDescent="0.25">
      <c r="A12" s="35" t="s">
        <v>3</v>
      </c>
      <c r="B12" s="36"/>
      <c r="C12" s="36"/>
      <c r="D12" s="36"/>
      <c r="E12" s="36"/>
      <c r="F12" s="30">
        <f>F13+F14</f>
        <v>1286869</v>
      </c>
      <c r="G12" s="30">
        <f>G13+G14</f>
        <v>38336</v>
      </c>
      <c r="H12" s="30">
        <f>SUM(H13:H14)</f>
        <v>1505169</v>
      </c>
      <c r="S12"/>
    </row>
    <row r="13" spans="1:19" x14ac:dyDescent="0.25">
      <c r="A13" s="141" t="s">
        <v>4</v>
      </c>
      <c r="B13" s="142"/>
      <c r="C13" s="142"/>
      <c r="D13" s="142"/>
      <c r="E13" s="142"/>
      <c r="F13" s="31">
        <v>1264032</v>
      </c>
      <c r="G13" s="31">
        <v>35136</v>
      </c>
      <c r="H13" s="31">
        <v>1493402</v>
      </c>
      <c r="S13"/>
    </row>
    <row r="14" spans="1:19" x14ac:dyDescent="0.25">
      <c r="A14" s="151" t="s">
        <v>5</v>
      </c>
      <c r="B14" s="150"/>
      <c r="C14" s="150"/>
      <c r="D14" s="150"/>
      <c r="E14" s="150"/>
      <c r="F14" s="31">
        <v>22837</v>
      </c>
      <c r="G14" s="31">
        <v>3200</v>
      </c>
      <c r="H14" s="31">
        <v>11767</v>
      </c>
      <c r="S14"/>
    </row>
    <row r="15" spans="1:19" x14ac:dyDescent="0.25">
      <c r="A15" s="154" t="s">
        <v>6</v>
      </c>
      <c r="B15" s="147"/>
      <c r="C15" s="147"/>
      <c r="D15" s="147"/>
      <c r="E15" s="147"/>
      <c r="F15" s="32">
        <f>F9-F12</f>
        <v>-24552</v>
      </c>
      <c r="G15" s="32">
        <f>G9-G12</f>
        <v>179964</v>
      </c>
      <c r="H15" s="32">
        <f>H9-H12</f>
        <v>-24552</v>
      </c>
      <c r="S15"/>
    </row>
    <row r="16" spans="1:19" ht="18" x14ac:dyDescent="0.25">
      <c r="A16" s="5"/>
      <c r="B16" s="9"/>
      <c r="C16" s="9"/>
      <c r="D16" s="9"/>
      <c r="E16" s="9"/>
      <c r="F16" s="9"/>
      <c r="G16" s="9"/>
      <c r="H16" s="9"/>
      <c r="I16" s="9"/>
      <c r="J16" s="9"/>
      <c r="K16" s="3"/>
      <c r="L16" s="3"/>
      <c r="M16" s="3"/>
      <c r="N16" s="3"/>
      <c r="O16" s="3"/>
      <c r="P16" s="3"/>
      <c r="S16"/>
    </row>
    <row r="17" spans="1:19" ht="18" customHeight="1" x14ac:dyDescent="0.25">
      <c r="A17" s="143" t="s">
        <v>38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S17"/>
    </row>
    <row r="18" spans="1:19" ht="18" x14ac:dyDescent="0.25">
      <c r="A18" s="5"/>
      <c r="B18" s="9"/>
      <c r="C18" s="9"/>
      <c r="D18" s="9"/>
      <c r="E18" s="9"/>
      <c r="F18" s="9"/>
      <c r="G18" s="9"/>
      <c r="H18" s="9"/>
      <c r="I18" s="9"/>
      <c r="J18" s="9"/>
      <c r="K18" s="3"/>
      <c r="L18" s="3"/>
      <c r="M18" s="3"/>
      <c r="N18" s="3"/>
      <c r="O18" s="3"/>
      <c r="P18" s="3"/>
      <c r="S18"/>
    </row>
    <row r="19" spans="1:19" ht="38.25" x14ac:dyDescent="0.25">
      <c r="A19" s="26"/>
      <c r="B19" s="27"/>
      <c r="C19" s="27"/>
      <c r="D19" s="28"/>
      <c r="E19" s="29"/>
      <c r="F19" s="47" t="s">
        <v>40</v>
      </c>
      <c r="G19" s="47"/>
      <c r="H19" s="4" t="s">
        <v>169</v>
      </c>
      <c r="S19"/>
    </row>
    <row r="20" spans="1:19" ht="15.75" customHeight="1" x14ac:dyDescent="0.25">
      <c r="A20" s="149" t="s">
        <v>8</v>
      </c>
      <c r="B20" s="152"/>
      <c r="C20" s="152"/>
      <c r="D20" s="152"/>
      <c r="E20" s="153"/>
      <c r="F20" s="31"/>
      <c r="G20" s="31"/>
      <c r="H20" s="31"/>
      <c r="S20"/>
    </row>
    <row r="21" spans="1:19" ht="28.5" customHeight="1" x14ac:dyDescent="0.25">
      <c r="A21" s="149" t="s">
        <v>9</v>
      </c>
      <c r="B21" s="142"/>
      <c r="C21" s="142"/>
      <c r="D21" s="142"/>
      <c r="E21" s="142"/>
      <c r="F21" s="31"/>
      <c r="G21" s="31"/>
      <c r="H21" s="31"/>
      <c r="S21"/>
    </row>
    <row r="22" spans="1:19" x14ac:dyDescent="0.25">
      <c r="A22" s="154" t="s">
        <v>10</v>
      </c>
      <c r="B22" s="147"/>
      <c r="C22" s="147"/>
      <c r="D22" s="147"/>
      <c r="E22" s="147"/>
      <c r="F22" s="30">
        <v>0</v>
      </c>
      <c r="G22" s="30"/>
      <c r="H22" s="30">
        <v>0</v>
      </c>
      <c r="S22"/>
    </row>
    <row r="23" spans="1:19" ht="18" x14ac:dyDescent="0.25">
      <c r="A23" s="23"/>
      <c r="B23" s="9"/>
      <c r="C23" s="9"/>
      <c r="D23" s="9"/>
      <c r="E23" s="9"/>
      <c r="F23" s="9"/>
      <c r="G23" s="9"/>
      <c r="H23" s="9"/>
      <c r="I23" s="9"/>
      <c r="J23" s="9"/>
      <c r="K23" s="3"/>
      <c r="L23" s="3"/>
      <c r="M23" s="3"/>
      <c r="N23" s="3"/>
      <c r="O23" s="3"/>
      <c r="P23" s="3"/>
      <c r="S23"/>
    </row>
    <row r="24" spans="1:19" ht="18" customHeight="1" x14ac:dyDescent="0.25">
      <c r="A24" s="143" t="s">
        <v>44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S24"/>
    </row>
    <row r="25" spans="1:19" ht="18" x14ac:dyDescent="0.25">
      <c r="A25" s="23"/>
      <c r="B25" s="9"/>
      <c r="C25" s="9"/>
      <c r="D25" s="9"/>
      <c r="E25" s="9"/>
      <c r="F25" s="9"/>
      <c r="G25" s="9"/>
      <c r="H25" s="9"/>
      <c r="I25" s="9"/>
      <c r="J25" s="9"/>
      <c r="K25" s="3"/>
      <c r="L25" s="3"/>
      <c r="M25" s="3"/>
      <c r="N25" s="3"/>
      <c r="O25" s="3"/>
      <c r="P25" s="3"/>
      <c r="S25"/>
    </row>
    <row r="26" spans="1:19" ht="38.25" x14ac:dyDescent="0.25">
      <c r="A26" s="26"/>
      <c r="B26" s="27"/>
      <c r="C26" s="27"/>
      <c r="D26" s="28"/>
      <c r="E26" s="29"/>
      <c r="F26" s="47" t="s">
        <v>40</v>
      </c>
      <c r="G26" s="47"/>
      <c r="H26" s="4" t="s">
        <v>169</v>
      </c>
      <c r="S26"/>
    </row>
    <row r="27" spans="1:19" x14ac:dyDescent="0.25">
      <c r="A27" s="26"/>
      <c r="B27" s="27"/>
      <c r="C27" s="27"/>
      <c r="D27" s="28"/>
      <c r="E27" s="29"/>
      <c r="F27" s="47" t="s">
        <v>50</v>
      </c>
      <c r="G27" s="47"/>
      <c r="H27" s="4"/>
      <c r="S27"/>
    </row>
    <row r="28" spans="1:19" ht="22.5" customHeight="1" x14ac:dyDescent="0.25">
      <c r="A28" s="156" t="s">
        <v>39</v>
      </c>
      <c r="B28" s="157"/>
      <c r="C28" s="157"/>
      <c r="D28" s="157"/>
      <c r="E28" s="158"/>
      <c r="F28" s="33">
        <v>24552</v>
      </c>
      <c r="G28" s="33"/>
      <c r="H28" s="76">
        <v>24552</v>
      </c>
      <c r="S28"/>
    </row>
    <row r="29" spans="1:19" ht="30" customHeight="1" x14ac:dyDescent="0.25">
      <c r="A29" s="159" t="s">
        <v>7</v>
      </c>
      <c r="B29" s="160"/>
      <c r="C29" s="160"/>
      <c r="D29" s="160"/>
      <c r="E29" s="161"/>
      <c r="F29" s="34">
        <v>24552</v>
      </c>
      <c r="G29" s="34"/>
      <c r="H29" s="77">
        <v>24552</v>
      </c>
      <c r="S29"/>
    </row>
    <row r="32" spans="1:19" x14ac:dyDescent="0.25">
      <c r="A32" s="141" t="s">
        <v>11</v>
      </c>
      <c r="B32" s="142"/>
      <c r="C32" s="142"/>
      <c r="D32" s="142"/>
      <c r="E32" s="142"/>
      <c r="F32" s="31">
        <v>0</v>
      </c>
      <c r="G32" s="31"/>
      <c r="H32" s="31">
        <v>0</v>
      </c>
      <c r="S32"/>
    </row>
    <row r="33" spans="1:19" ht="11.25" customHeight="1" x14ac:dyDescent="0.25">
      <c r="A33" s="18"/>
      <c r="B33" s="19"/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S33"/>
    </row>
    <row r="34" spans="1:19" ht="29.25" customHeight="1" x14ac:dyDescent="0.25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S34"/>
    </row>
    <row r="35" spans="1:19" ht="8.25" customHeight="1" x14ac:dyDescent="0.25">
      <c r="S35"/>
    </row>
    <row r="36" spans="1:19" ht="15" customHeight="1" x14ac:dyDescent="0.2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S36"/>
    </row>
    <row r="37" spans="1:19" ht="8.25" customHeight="1" x14ac:dyDescent="0.25">
      <c r="S37"/>
    </row>
    <row r="38" spans="1:19" ht="29.25" customHeight="1" x14ac:dyDescent="0.25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S38"/>
    </row>
  </sheetData>
  <mergeCells count="20">
    <mergeCell ref="A38:P38"/>
    <mergeCell ref="A24:P24"/>
    <mergeCell ref="A34:P34"/>
    <mergeCell ref="A32:E32"/>
    <mergeCell ref="A36:P36"/>
    <mergeCell ref="A28:E28"/>
    <mergeCell ref="A29:E29"/>
    <mergeCell ref="A20:E20"/>
    <mergeCell ref="A21:E21"/>
    <mergeCell ref="A22:E22"/>
    <mergeCell ref="A14:E14"/>
    <mergeCell ref="A15:E15"/>
    <mergeCell ref="A17:P17"/>
    <mergeCell ref="A1:L1"/>
    <mergeCell ref="A13:E13"/>
    <mergeCell ref="A5:P5"/>
    <mergeCell ref="A3:P3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6"/>
  <sheetViews>
    <sheetView workbookViewId="0">
      <selection sqref="A1:L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0.5703125" style="41" customWidth="1"/>
    <col min="4" max="12" width="25.28515625" customWidth="1"/>
  </cols>
  <sheetData>
    <row r="1" spans="1:12" ht="48.75" customHeight="1" x14ac:dyDescent="0.25">
      <c r="A1" s="143" t="s">
        <v>171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8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5">
      <c r="A3" s="162" t="s">
        <v>31</v>
      </c>
      <c r="B3" s="162"/>
      <c r="C3" s="162"/>
      <c r="D3" s="162"/>
      <c r="E3" s="162"/>
      <c r="F3" s="162"/>
      <c r="G3" s="162"/>
      <c r="H3" s="162"/>
      <c r="I3" s="162"/>
      <c r="J3" s="162"/>
      <c r="K3" s="167"/>
      <c r="L3" s="167"/>
    </row>
    <row r="4" spans="1:12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1"/>
      <c r="L4" s="91"/>
    </row>
    <row r="5" spans="1:12" ht="18" customHeight="1" x14ac:dyDescent="0.25">
      <c r="A5" s="162" t="s">
        <v>13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1"/>
      <c r="L6" s="91"/>
    </row>
    <row r="7" spans="1:12" x14ac:dyDescent="0.25">
      <c r="A7" s="162" t="s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8" x14ac:dyDescent="0.25">
      <c r="A8" s="5"/>
      <c r="B8" s="5"/>
      <c r="C8" s="39"/>
      <c r="D8" s="5"/>
      <c r="E8" s="5"/>
      <c r="F8" s="5"/>
      <c r="G8" s="82" t="s">
        <v>95</v>
      </c>
      <c r="H8" s="5"/>
      <c r="I8" s="79"/>
      <c r="J8" s="5"/>
      <c r="K8" s="6"/>
      <c r="L8" s="6"/>
    </row>
    <row r="9" spans="1:12" ht="25.5" x14ac:dyDescent="0.25">
      <c r="A9" s="22" t="s">
        <v>14</v>
      </c>
      <c r="B9" s="21" t="s">
        <v>15</v>
      </c>
      <c r="C9" s="40" t="s">
        <v>16</v>
      </c>
      <c r="D9" s="21" t="s">
        <v>12</v>
      </c>
      <c r="E9" s="22" t="s">
        <v>40</v>
      </c>
      <c r="F9" s="22" t="s">
        <v>96</v>
      </c>
      <c r="G9" s="22" t="s">
        <v>170</v>
      </c>
    </row>
    <row r="10" spans="1:12" x14ac:dyDescent="0.25">
      <c r="A10" s="164"/>
      <c r="B10" s="165"/>
      <c r="C10" s="165"/>
      <c r="D10" s="166"/>
      <c r="E10" s="57" t="s">
        <v>50</v>
      </c>
      <c r="F10" s="57"/>
      <c r="G10" s="57" t="s">
        <v>50</v>
      </c>
    </row>
    <row r="11" spans="1:12" ht="15.75" customHeight="1" x14ac:dyDescent="0.25">
      <c r="A11" s="64">
        <v>6</v>
      </c>
      <c r="B11" s="64"/>
      <c r="C11" s="65"/>
      <c r="D11" s="64" t="s">
        <v>17</v>
      </c>
      <c r="E11" s="66">
        <f>E12+E17+E20+E15</f>
        <v>1262317</v>
      </c>
      <c r="F11" s="138">
        <f t="shared" ref="F11:F21" si="0">G11-E11</f>
        <v>218300</v>
      </c>
      <c r="G11" s="66">
        <f>G12+G17+G20+G15</f>
        <v>1480617</v>
      </c>
    </row>
    <row r="12" spans="1:12" ht="36" x14ac:dyDescent="0.25">
      <c r="A12" s="42"/>
      <c r="B12" s="43">
        <v>63</v>
      </c>
      <c r="C12" s="43"/>
      <c r="D12" s="48" t="s">
        <v>41</v>
      </c>
      <c r="E12" s="44">
        <f>E13+E14</f>
        <v>961385</v>
      </c>
      <c r="F12" s="54"/>
      <c r="G12" s="44">
        <f t="shared" ref="G12" si="1">G13+G14</f>
        <v>1103315</v>
      </c>
    </row>
    <row r="13" spans="1:12" x14ac:dyDescent="0.25">
      <c r="A13" s="42"/>
      <c r="B13" s="43"/>
      <c r="C13" s="88" t="s">
        <v>84</v>
      </c>
      <c r="D13" s="50" t="s">
        <v>53</v>
      </c>
      <c r="E13" s="52">
        <v>125385</v>
      </c>
      <c r="F13" s="54">
        <f t="shared" si="0"/>
        <v>7930</v>
      </c>
      <c r="G13" s="52">
        <v>133315</v>
      </c>
    </row>
    <row r="14" spans="1:12" x14ac:dyDescent="0.25">
      <c r="A14" s="42"/>
      <c r="B14" s="43"/>
      <c r="C14" s="49" t="s">
        <v>84</v>
      </c>
      <c r="D14" s="50" t="s">
        <v>93</v>
      </c>
      <c r="E14" s="52">
        <v>836000</v>
      </c>
      <c r="F14" s="54">
        <f t="shared" si="0"/>
        <v>134000</v>
      </c>
      <c r="G14" s="52">
        <v>970000</v>
      </c>
    </row>
    <row r="15" spans="1:12" ht="45" x14ac:dyDescent="0.25">
      <c r="A15" s="42"/>
      <c r="B15" s="43">
        <v>65</v>
      </c>
      <c r="C15" s="49"/>
      <c r="D15" s="94" t="s">
        <v>114</v>
      </c>
      <c r="E15" s="95">
        <v>64700</v>
      </c>
      <c r="F15" s="54"/>
      <c r="G15" s="95">
        <v>53000</v>
      </c>
    </row>
    <row r="16" spans="1:12" x14ac:dyDescent="0.25">
      <c r="A16" s="42"/>
      <c r="B16" s="43"/>
      <c r="C16" s="49" t="s">
        <v>80</v>
      </c>
      <c r="D16" s="50" t="s">
        <v>58</v>
      </c>
      <c r="E16" s="52">
        <v>64700</v>
      </c>
      <c r="F16" s="54">
        <f t="shared" si="0"/>
        <v>-11700</v>
      </c>
      <c r="G16" s="52">
        <v>53000</v>
      </c>
    </row>
    <row r="17" spans="1:7" ht="36" x14ac:dyDescent="0.25">
      <c r="A17" s="38"/>
      <c r="B17" s="45">
        <v>66</v>
      </c>
      <c r="C17" s="43"/>
      <c r="D17" s="45" t="s">
        <v>49</v>
      </c>
      <c r="E17" s="46">
        <f t="shared" ref="E17:G17" si="2">SUM(E18:E19)</f>
        <v>3150</v>
      </c>
      <c r="F17" s="54"/>
      <c r="G17" s="46">
        <f t="shared" si="2"/>
        <v>85520</v>
      </c>
    </row>
    <row r="18" spans="1:7" x14ac:dyDescent="0.25">
      <c r="A18" s="38"/>
      <c r="B18" s="45"/>
      <c r="C18" s="49" t="s">
        <v>79</v>
      </c>
      <c r="D18" s="53" t="s">
        <v>36</v>
      </c>
      <c r="E18" s="52">
        <v>930</v>
      </c>
      <c r="F18" s="54">
        <f t="shared" si="0"/>
        <v>170</v>
      </c>
      <c r="G18" s="52">
        <v>1100</v>
      </c>
    </row>
    <row r="19" spans="1:7" x14ac:dyDescent="0.25">
      <c r="A19" s="38"/>
      <c r="B19" s="45"/>
      <c r="C19" s="49" t="s">
        <v>85</v>
      </c>
      <c r="D19" s="53" t="s">
        <v>54</v>
      </c>
      <c r="E19" s="52">
        <v>2220</v>
      </c>
      <c r="F19" s="54">
        <f t="shared" si="0"/>
        <v>82200</v>
      </c>
      <c r="G19" s="52">
        <v>84420</v>
      </c>
    </row>
    <row r="20" spans="1:7" ht="36" x14ac:dyDescent="0.25">
      <c r="A20" s="38"/>
      <c r="B20" s="45">
        <v>67</v>
      </c>
      <c r="C20" s="43"/>
      <c r="D20" s="45" t="s">
        <v>42</v>
      </c>
      <c r="E20" s="46">
        <f t="shared" ref="E20" si="3">SUM(E21:E22)</f>
        <v>233082</v>
      </c>
      <c r="F20" s="54"/>
      <c r="G20" s="46">
        <f>SUM(G21:G22)</f>
        <v>238782</v>
      </c>
    </row>
    <row r="21" spans="1:7" x14ac:dyDescent="0.25">
      <c r="A21" s="38"/>
      <c r="B21" s="38"/>
      <c r="C21" s="89" t="s">
        <v>76</v>
      </c>
      <c r="D21" s="53" t="s">
        <v>18</v>
      </c>
      <c r="E21" s="54">
        <v>88816</v>
      </c>
      <c r="F21" s="54">
        <f t="shared" si="0"/>
        <v>5700</v>
      </c>
      <c r="G21" s="54">
        <v>94516</v>
      </c>
    </row>
    <row r="22" spans="1:7" ht="24" x14ac:dyDescent="0.25">
      <c r="A22" s="38"/>
      <c r="B22" s="38"/>
      <c r="C22" s="49" t="s">
        <v>82</v>
      </c>
      <c r="D22" s="53" t="s">
        <v>94</v>
      </c>
      <c r="E22" s="54">
        <v>144266</v>
      </c>
      <c r="F22" s="54">
        <f>G22-E22</f>
        <v>0</v>
      </c>
      <c r="G22" s="54">
        <v>144266</v>
      </c>
    </row>
    <row r="23" spans="1:7" x14ac:dyDescent="0.25">
      <c r="A23" s="83"/>
      <c r="B23" s="83"/>
      <c r="C23" s="84"/>
      <c r="D23" s="85"/>
      <c r="E23" s="86"/>
      <c r="F23" s="86"/>
      <c r="G23" s="86"/>
    </row>
    <row r="24" spans="1:7" x14ac:dyDescent="0.25">
      <c r="A24" s="83"/>
      <c r="B24" s="83"/>
      <c r="C24" s="84"/>
      <c r="D24" s="85"/>
      <c r="E24" s="86"/>
      <c r="F24" s="86"/>
      <c r="G24" s="86"/>
    </row>
    <row r="26" spans="1:7" x14ac:dyDescent="0.25">
      <c r="A26" s="92" t="s">
        <v>97</v>
      </c>
    </row>
    <row r="28" spans="1:7" ht="25.5" x14ac:dyDescent="0.25">
      <c r="A28" s="22" t="s">
        <v>14</v>
      </c>
      <c r="B28" s="21" t="s">
        <v>15</v>
      </c>
      <c r="C28" s="40" t="s">
        <v>16</v>
      </c>
      <c r="D28" s="21" t="s">
        <v>12</v>
      </c>
      <c r="E28" s="22" t="s">
        <v>40</v>
      </c>
      <c r="F28" s="22" t="s">
        <v>96</v>
      </c>
      <c r="G28" s="22" t="s">
        <v>170</v>
      </c>
    </row>
    <row r="29" spans="1:7" x14ac:dyDescent="0.25">
      <c r="A29" s="164"/>
      <c r="B29" s="165"/>
      <c r="C29" s="165"/>
      <c r="D29" s="166"/>
      <c r="E29" s="57" t="s">
        <v>50</v>
      </c>
      <c r="F29" s="57"/>
      <c r="G29" s="57" t="s">
        <v>50</v>
      </c>
    </row>
    <row r="30" spans="1:7" x14ac:dyDescent="0.25">
      <c r="A30" s="64">
        <v>9</v>
      </c>
      <c r="B30" s="64"/>
      <c r="C30" s="65"/>
      <c r="D30" s="64" t="s">
        <v>98</v>
      </c>
      <c r="E30" s="66"/>
      <c r="F30" s="66"/>
      <c r="G30" s="66"/>
    </row>
    <row r="31" spans="1:7" x14ac:dyDescent="0.25">
      <c r="A31" s="42"/>
      <c r="B31" s="43">
        <v>92</v>
      </c>
      <c r="C31" s="43"/>
      <c r="D31" s="48" t="s">
        <v>99</v>
      </c>
      <c r="E31" s="44">
        <f>SUM(E33:E37)</f>
        <v>33634</v>
      </c>
      <c r="F31" s="44"/>
      <c r="G31" s="44">
        <f>SUM(G33:G37)</f>
        <v>33634</v>
      </c>
    </row>
    <row r="32" spans="1:7" x14ac:dyDescent="0.25">
      <c r="A32" s="42"/>
      <c r="B32" s="43"/>
      <c r="C32" s="43"/>
      <c r="D32" s="48"/>
      <c r="E32" s="44"/>
      <c r="F32" s="44"/>
      <c r="G32" s="44"/>
    </row>
    <row r="33" spans="1:12" x14ac:dyDescent="0.25">
      <c r="A33" s="42"/>
      <c r="B33" s="43"/>
      <c r="C33" s="49" t="s">
        <v>79</v>
      </c>
      <c r="D33" s="50" t="s">
        <v>100</v>
      </c>
      <c r="E33" s="52">
        <v>3367</v>
      </c>
      <c r="F33" s="52"/>
      <c r="G33" s="52">
        <v>3367</v>
      </c>
    </row>
    <row r="34" spans="1:12" x14ac:dyDescent="0.25">
      <c r="A34" s="42"/>
      <c r="B34" s="43"/>
      <c r="C34" s="49" t="s">
        <v>80</v>
      </c>
      <c r="D34" s="50" t="s">
        <v>58</v>
      </c>
      <c r="E34" s="52">
        <v>23875</v>
      </c>
      <c r="F34" s="52"/>
      <c r="G34" s="52">
        <v>23875</v>
      </c>
    </row>
    <row r="35" spans="1:12" x14ac:dyDescent="0.25">
      <c r="A35" s="42"/>
      <c r="B35" s="43"/>
      <c r="C35" s="49" t="s">
        <v>84</v>
      </c>
      <c r="D35" s="50" t="s">
        <v>113</v>
      </c>
      <c r="E35" s="52">
        <v>3932</v>
      </c>
      <c r="F35" s="52"/>
      <c r="G35" s="52">
        <v>3932</v>
      </c>
    </row>
    <row r="36" spans="1:12" x14ac:dyDescent="0.25">
      <c r="A36" s="38"/>
      <c r="B36" s="45"/>
      <c r="C36" s="49" t="s">
        <v>85</v>
      </c>
      <c r="D36" s="53" t="s">
        <v>101</v>
      </c>
      <c r="E36" s="52">
        <v>1880</v>
      </c>
      <c r="F36" s="52"/>
      <c r="G36" s="52">
        <v>1880</v>
      </c>
    </row>
    <row r="37" spans="1:12" ht="22.5" x14ac:dyDescent="0.25">
      <c r="A37" s="38"/>
      <c r="B37" s="38"/>
      <c r="C37" s="49" t="s">
        <v>115</v>
      </c>
      <c r="D37" s="96" t="s">
        <v>118</v>
      </c>
      <c r="E37" s="54">
        <v>580</v>
      </c>
      <c r="F37" s="54"/>
      <c r="G37" s="54">
        <v>580</v>
      </c>
    </row>
    <row r="41" spans="1:12" x14ac:dyDescent="0.25">
      <c r="A41" s="162" t="s">
        <v>19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</row>
    <row r="42" spans="1:12" ht="18" x14ac:dyDescent="0.25">
      <c r="A42" s="5"/>
      <c r="B42" s="5"/>
      <c r="C42" s="39"/>
      <c r="D42" s="5"/>
      <c r="E42" s="5"/>
      <c r="F42" s="5"/>
      <c r="G42" s="5"/>
      <c r="H42" s="5"/>
      <c r="I42" s="5"/>
      <c r="J42" s="5"/>
      <c r="K42" s="6"/>
      <c r="L42" s="6"/>
    </row>
    <row r="43" spans="1:12" ht="25.5" x14ac:dyDescent="0.25">
      <c r="A43" s="22" t="s">
        <v>14</v>
      </c>
      <c r="B43" s="21" t="s">
        <v>15</v>
      </c>
      <c r="C43" s="40" t="s">
        <v>16</v>
      </c>
      <c r="D43" s="21" t="s">
        <v>20</v>
      </c>
      <c r="E43" s="22" t="s">
        <v>40</v>
      </c>
      <c r="F43" s="22" t="s">
        <v>96</v>
      </c>
      <c r="G43" s="22" t="s">
        <v>170</v>
      </c>
    </row>
    <row r="44" spans="1:12" x14ac:dyDescent="0.25">
      <c r="A44" s="22"/>
      <c r="B44" s="21"/>
      <c r="C44" s="40"/>
      <c r="D44" s="21"/>
      <c r="E44" s="21"/>
      <c r="F44" s="21"/>
      <c r="G44" s="21"/>
    </row>
    <row r="45" spans="1:12" ht="15.75" customHeight="1" x14ac:dyDescent="0.25">
      <c r="A45" s="61">
        <v>3</v>
      </c>
      <c r="B45" s="61"/>
      <c r="C45" s="62"/>
      <c r="D45" s="61" t="s">
        <v>21</v>
      </c>
      <c r="E45" s="59">
        <f>E46+E51+E64+E67+E69</f>
        <v>1264032</v>
      </c>
      <c r="F45" s="59">
        <f t="shared" ref="F45" si="4">F46+F51+F64+F67+F69</f>
        <v>34300</v>
      </c>
      <c r="G45" s="59">
        <f>G46+G51+G64+G67+G69</f>
        <v>1493402</v>
      </c>
    </row>
    <row r="46" spans="1:12" ht="15.75" customHeight="1" x14ac:dyDescent="0.25">
      <c r="A46" s="61"/>
      <c r="B46" s="61">
        <v>31</v>
      </c>
      <c r="C46" s="62"/>
      <c r="D46" s="61" t="s">
        <v>22</v>
      </c>
      <c r="E46" s="59">
        <f t="shared" ref="E46" si="5">SUM(E47:E50)</f>
        <v>941925</v>
      </c>
      <c r="F46" s="59">
        <v>31000</v>
      </c>
      <c r="G46" s="59">
        <f>SUM(G47:G50)</f>
        <v>1086625</v>
      </c>
    </row>
    <row r="47" spans="1:12" ht="15.75" customHeight="1" x14ac:dyDescent="0.25">
      <c r="A47" s="61"/>
      <c r="B47" s="61"/>
      <c r="C47" s="67" t="s">
        <v>76</v>
      </c>
      <c r="D47" s="68" t="s">
        <v>18</v>
      </c>
      <c r="E47" s="56">
        <v>76300</v>
      </c>
      <c r="F47" s="56">
        <v>22000</v>
      </c>
      <c r="G47" s="56">
        <v>82700</v>
      </c>
    </row>
    <row r="48" spans="1:12" ht="15.75" customHeight="1" x14ac:dyDescent="0.25">
      <c r="A48" s="61"/>
      <c r="B48" s="61"/>
      <c r="C48" s="67" t="s">
        <v>80</v>
      </c>
      <c r="D48" s="68" t="s">
        <v>58</v>
      </c>
      <c r="E48" s="56">
        <v>28100</v>
      </c>
      <c r="F48" s="56"/>
      <c r="G48" s="56">
        <v>32000</v>
      </c>
    </row>
    <row r="49" spans="1:7" ht="15.75" customHeight="1" x14ac:dyDescent="0.25">
      <c r="A49" s="61"/>
      <c r="B49" s="61"/>
      <c r="C49" s="67" t="s">
        <v>84</v>
      </c>
      <c r="D49" s="68" t="s">
        <v>53</v>
      </c>
      <c r="E49" s="97">
        <v>33525</v>
      </c>
      <c r="F49" s="56">
        <v>-3000</v>
      </c>
      <c r="G49" s="56">
        <v>34925</v>
      </c>
    </row>
    <row r="50" spans="1:7" x14ac:dyDescent="0.25">
      <c r="A50" s="61"/>
      <c r="B50" s="61"/>
      <c r="C50" s="67" t="s">
        <v>84</v>
      </c>
      <c r="D50" s="68" t="s">
        <v>52</v>
      </c>
      <c r="E50" s="97">
        <v>804000</v>
      </c>
      <c r="F50" s="56">
        <v>12000</v>
      </c>
      <c r="G50" s="56">
        <v>937000</v>
      </c>
    </row>
    <row r="51" spans="1:7" ht="15.75" customHeight="1" x14ac:dyDescent="0.25">
      <c r="A51" s="61"/>
      <c r="B51" s="61">
        <v>32</v>
      </c>
      <c r="C51" s="62"/>
      <c r="D51" s="61" t="s">
        <v>32</v>
      </c>
      <c r="E51" s="59">
        <f>SUM(E52:E63)</f>
        <v>315217</v>
      </c>
      <c r="F51" s="56">
        <v>3300</v>
      </c>
      <c r="G51" s="59">
        <f>SUM(G52:G63)</f>
        <v>308157</v>
      </c>
    </row>
    <row r="52" spans="1:7" ht="15.75" customHeight="1" x14ac:dyDescent="0.25">
      <c r="A52" s="61"/>
      <c r="B52" s="61"/>
      <c r="C52" s="67" t="s">
        <v>76</v>
      </c>
      <c r="D52" s="68" t="s">
        <v>18</v>
      </c>
      <c r="E52" s="56">
        <v>7000</v>
      </c>
      <c r="F52" s="56">
        <v>0</v>
      </c>
      <c r="G52" s="56">
        <v>6300</v>
      </c>
    </row>
    <row r="53" spans="1:7" ht="15.75" customHeight="1" x14ac:dyDescent="0.25">
      <c r="A53" s="61"/>
      <c r="B53" s="61"/>
      <c r="C53" s="67" t="s">
        <v>79</v>
      </c>
      <c r="D53" s="68" t="s">
        <v>36</v>
      </c>
      <c r="E53" s="97">
        <v>930</v>
      </c>
      <c r="F53" s="56">
        <v>0</v>
      </c>
      <c r="G53" s="56">
        <v>1100</v>
      </c>
    </row>
    <row r="54" spans="1:7" ht="15.75" customHeight="1" x14ac:dyDescent="0.25">
      <c r="A54" s="61"/>
      <c r="B54" s="61"/>
      <c r="C54" s="67" t="s">
        <v>79</v>
      </c>
      <c r="D54" s="68" t="s">
        <v>112</v>
      </c>
      <c r="E54" s="97">
        <v>1730</v>
      </c>
      <c r="F54" s="56">
        <v>167</v>
      </c>
      <c r="G54" s="56">
        <v>1730</v>
      </c>
    </row>
    <row r="55" spans="1:7" x14ac:dyDescent="0.25">
      <c r="A55" s="61"/>
      <c r="B55" s="61"/>
      <c r="C55" s="67" t="s">
        <v>80</v>
      </c>
      <c r="D55" s="68" t="s">
        <v>58</v>
      </c>
      <c r="E55" s="97">
        <v>36500</v>
      </c>
      <c r="F55" s="56">
        <v>0</v>
      </c>
      <c r="G55" s="56">
        <v>21000</v>
      </c>
    </row>
    <row r="56" spans="1:7" ht="24" x14ac:dyDescent="0.25">
      <c r="A56" s="61"/>
      <c r="B56" s="61"/>
      <c r="C56" s="67" t="s">
        <v>80</v>
      </c>
      <c r="D56" s="68" t="s">
        <v>116</v>
      </c>
      <c r="E56" s="97">
        <v>21875</v>
      </c>
      <c r="F56" s="56"/>
      <c r="G56" s="56">
        <v>21875</v>
      </c>
    </row>
    <row r="57" spans="1:7" ht="24" x14ac:dyDescent="0.25">
      <c r="A57" s="61"/>
      <c r="B57" s="61"/>
      <c r="C57" s="67" t="s">
        <v>82</v>
      </c>
      <c r="D57" s="68" t="s">
        <v>55</v>
      </c>
      <c r="E57" s="97">
        <v>136460</v>
      </c>
      <c r="F57" s="56">
        <v>0</v>
      </c>
      <c r="G57" s="56">
        <v>136670</v>
      </c>
    </row>
    <row r="58" spans="1:7" ht="15.75" customHeight="1" x14ac:dyDescent="0.25">
      <c r="A58" s="61"/>
      <c r="B58" s="61"/>
      <c r="C58" s="67" t="s">
        <v>84</v>
      </c>
      <c r="D58" s="68" t="s">
        <v>53</v>
      </c>
      <c r="E58" s="97">
        <v>71530</v>
      </c>
      <c r="F58" s="56">
        <v>3200</v>
      </c>
      <c r="G58" s="56">
        <v>80290</v>
      </c>
    </row>
    <row r="59" spans="1:7" ht="15.75" customHeight="1" x14ac:dyDescent="0.25">
      <c r="A59" s="61"/>
      <c r="B59" s="61"/>
      <c r="C59" s="67" t="s">
        <v>84</v>
      </c>
      <c r="D59" s="68" t="s">
        <v>113</v>
      </c>
      <c r="E59" s="98">
        <v>3932</v>
      </c>
      <c r="F59" s="56">
        <v>996</v>
      </c>
      <c r="G59" s="55">
        <v>3932</v>
      </c>
    </row>
    <row r="60" spans="1:7" ht="15.75" customHeight="1" x14ac:dyDescent="0.25">
      <c r="A60" s="61"/>
      <c r="B60" s="61"/>
      <c r="C60" s="67" t="s">
        <v>84</v>
      </c>
      <c r="D60" s="68" t="s">
        <v>52</v>
      </c>
      <c r="E60" s="98">
        <v>32000</v>
      </c>
      <c r="F60" s="56">
        <v>100</v>
      </c>
      <c r="G60" s="55">
        <v>33000</v>
      </c>
    </row>
    <row r="61" spans="1:7" ht="15.75" customHeight="1" x14ac:dyDescent="0.25">
      <c r="A61" s="61"/>
      <c r="B61" s="61"/>
      <c r="C61" s="67" t="s">
        <v>85</v>
      </c>
      <c r="D61" s="68" t="s">
        <v>54</v>
      </c>
      <c r="E61" s="98">
        <v>800</v>
      </c>
      <c r="F61" s="56">
        <v>0</v>
      </c>
      <c r="G61" s="55">
        <v>500</v>
      </c>
    </row>
    <row r="62" spans="1:7" ht="15.75" customHeight="1" x14ac:dyDescent="0.25">
      <c r="A62" s="61"/>
      <c r="B62" s="61"/>
      <c r="C62" s="67" t="s">
        <v>85</v>
      </c>
      <c r="D62" s="68" t="s">
        <v>101</v>
      </c>
      <c r="E62" s="98">
        <v>1880</v>
      </c>
      <c r="F62" s="56">
        <v>-327</v>
      </c>
      <c r="G62" s="55">
        <v>1180</v>
      </c>
    </row>
    <row r="63" spans="1:7" ht="20.25" customHeight="1" x14ac:dyDescent="0.25">
      <c r="A63" s="61"/>
      <c r="B63" s="61"/>
      <c r="C63" s="49" t="s">
        <v>115</v>
      </c>
      <c r="D63" s="96" t="s">
        <v>119</v>
      </c>
      <c r="E63" s="98">
        <v>580</v>
      </c>
      <c r="F63" s="56"/>
      <c r="G63" s="55">
        <v>580</v>
      </c>
    </row>
    <row r="64" spans="1:7" ht="15.75" customHeight="1" x14ac:dyDescent="0.25">
      <c r="A64" s="61"/>
      <c r="B64" s="61">
        <v>34</v>
      </c>
      <c r="C64" s="62"/>
      <c r="D64" s="61" t="s">
        <v>56</v>
      </c>
      <c r="E64" s="59">
        <f t="shared" ref="E64" si="6">SUM(E65:E66)</f>
        <v>230</v>
      </c>
      <c r="F64" s="56">
        <v>0</v>
      </c>
      <c r="G64" s="59">
        <v>20</v>
      </c>
    </row>
    <row r="65" spans="1:7" ht="24" x14ac:dyDescent="0.25">
      <c r="A65" s="61"/>
      <c r="B65" s="61"/>
      <c r="C65" s="67" t="s">
        <v>82</v>
      </c>
      <c r="D65" s="68" t="s">
        <v>55</v>
      </c>
      <c r="E65" s="97">
        <v>230</v>
      </c>
      <c r="F65" s="56">
        <v>0</v>
      </c>
      <c r="G65" s="56">
        <v>20</v>
      </c>
    </row>
    <row r="66" spans="1:7" ht="15.75" customHeight="1" x14ac:dyDescent="0.25">
      <c r="A66" s="61"/>
      <c r="B66" s="61"/>
      <c r="C66" s="67" t="s">
        <v>84</v>
      </c>
      <c r="D66" s="68" t="s">
        <v>52</v>
      </c>
      <c r="E66" s="97">
        <v>0</v>
      </c>
      <c r="F66" s="56">
        <v>0</v>
      </c>
      <c r="G66" s="56">
        <v>0</v>
      </c>
    </row>
    <row r="67" spans="1:7" ht="15.75" customHeight="1" x14ac:dyDescent="0.25">
      <c r="A67" s="61"/>
      <c r="B67" s="61">
        <v>37</v>
      </c>
      <c r="C67" s="67"/>
      <c r="D67" s="68" t="s">
        <v>120</v>
      </c>
      <c r="E67" s="99">
        <v>6660</v>
      </c>
      <c r="F67" s="56"/>
      <c r="G67" s="63">
        <v>15400</v>
      </c>
    </row>
    <row r="68" spans="1:7" ht="15.75" customHeight="1" x14ac:dyDescent="0.25">
      <c r="A68" s="61"/>
      <c r="B68" s="61"/>
      <c r="C68" s="67" t="s">
        <v>84</v>
      </c>
      <c r="D68" s="68" t="s">
        <v>53</v>
      </c>
      <c r="E68" s="98">
        <v>6660</v>
      </c>
      <c r="F68" s="56"/>
      <c r="G68" s="55">
        <v>15400</v>
      </c>
    </row>
    <row r="69" spans="1:7" ht="15.75" customHeight="1" x14ac:dyDescent="0.25">
      <c r="A69" s="61"/>
      <c r="B69" s="61">
        <v>38</v>
      </c>
      <c r="C69" s="67"/>
      <c r="D69" s="68"/>
      <c r="E69" s="98"/>
      <c r="F69" s="56"/>
      <c r="G69" s="63">
        <f>G70+G71</f>
        <v>83200</v>
      </c>
    </row>
    <row r="70" spans="1:7" ht="15.75" customHeight="1" x14ac:dyDescent="0.25">
      <c r="A70" s="61"/>
      <c r="B70" s="61"/>
      <c r="C70" s="67" t="s">
        <v>84</v>
      </c>
      <c r="D70" s="68" t="s">
        <v>53</v>
      </c>
      <c r="E70" s="98"/>
      <c r="F70" s="56"/>
      <c r="G70" s="55">
        <v>700</v>
      </c>
    </row>
    <row r="71" spans="1:7" ht="15.75" customHeight="1" x14ac:dyDescent="0.25">
      <c r="A71" s="61"/>
      <c r="B71" s="61"/>
      <c r="C71" s="67" t="s">
        <v>85</v>
      </c>
      <c r="D71" s="68" t="s">
        <v>54</v>
      </c>
      <c r="E71" s="98"/>
      <c r="F71" s="56"/>
      <c r="G71" s="55">
        <v>82500</v>
      </c>
    </row>
    <row r="72" spans="1:7" ht="24" x14ac:dyDescent="0.25">
      <c r="A72" s="61">
        <v>4</v>
      </c>
      <c r="B72" s="61"/>
      <c r="C72" s="62"/>
      <c r="D72" s="61" t="s">
        <v>23</v>
      </c>
      <c r="E72" s="59">
        <f>E73+E83</f>
        <v>22837</v>
      </c>
      <c r="F72" s="56">
        <v>3200</v>
      </c>
      <c r="G72" s="59">
        <f>G73</f>
        <v>11767</v>
      </c>
    </row>
    <row r="73" spans="1:7" ht="36" x14ac:dyDescent="0.25">
      <c r="A73" s="61"/>
      <c r="B73" s="61">
        <v>42</v>
      </c>
      <c r="C73" s="62"/>
      <c r="D73" s="61" t="s">
        <v>43</v>
      </c>
      <c r="E73" s="63">
        <f>SUM(E74:E81)</f>
        <v>22837</v>
      </c>
      <c r="F73" s="56">
        <v>3200</v>
      </c>
      <c r="G73" s="63">
        <f>G75+G76+G77+G79++G80+G78+G81</f>
        <v>11767</v>
      </c>
    </row>
    <row r="74" spans="1:7" x14ac:dyDescent="0.25">
      <c r="A74" s="61"/>
      <c r="B74" s="61"/>
      <c r="C74" s="67" t="s">
        <v>76</v>
      </c>
      <c r="D74" s="68" t="s">
        <v>18</v>
      </c>
      <c r="E74" s="98">
        <v>0</v>
      </c>
      <c r="F74" s="56">
        <v>3200</v>
      </c>
      <c r="G74" s="55"/>
    </row>
    <row r="75" spans="1:7" x14ac:dyDescent="0.25">
      <c r="A75" s="61"/>
      <c r="B75" s="61"/>
      <c r="C75" s="67" t="s">
        <v>79</v>
      </c>
      <c r="D75" s="68" t="s">
        <v>112</v>
      </c>
      <c r="E75" s="98">
        <v>1637</v>
      </c>
      <c r="F75" s="56"/>
      <c r="G75" s="55">
        <v>1637</v>
      </c>
    </row>
    <row r="76" spans="1:7" x14ac:dyDescent="0.25">
      <c r="A76" s="61"/>
      <c r="B76" s="61"/>
      <c r="C76" s="67" t="s">
        <v>80</v>
      </c>
      <c r="D76" s="68" t="s">
        <v>58</v>
      </c>
      <c r="E76" s="98">
        <v>100</v>
      </c>
      <c r="F76" s="56"/>
      <c r="G76" s="55"/>
    </row>
    <row r="77" spans="1:7" ht="24" x14ac:dyDescent="0.25">
      <c r="A77" s="61"/>
      <c r="B77" s="61"/>
      <c r="C77" s="67" t="s">
        <v>80</v>
      </c>
      <c r="D77" s="68" t="s">
        <v>116</v>
      </c>
      <c r="E77" s="98">
        <v>2000</v>
      </c>
      <c r="F77" s="56"/>
      <c r="G77" s="55">
        <v>2000</v>
      </c>
    </row>
    <row r="78" spans="1:7" x14ac:dyDescent="0.25">
      <c r="A78" s="61"/>
      <c r="B78" s="61"/>
      <c r="C78" s="67" t="s">
        <v>85</v>
      </c>
      <c r="D78" s="68" t="s">
        <v>54</v>
      </c>
      <c r="E78" s="97">
        <v>1420</v>
      </c>
      <c r="F78" s="56">
        <v>0</v>
      </c>
      <c r="G78" s="56">
        <v>1420</v>
      </c>
    </row>
    <row r="79" spans="1:7" x14ac:dyDescent="0.25">
      <c r="A79" s="61"/>
      <c r="B79" s="61"/>
      <c r="C79" s="67" t="s">
        <v>85</v>
      </c>
      <c r="D79" s="68" t="s">
        <v>101</v>
      </c>
      <c r="E79" s="97"/>
      <c r="F79" s="56"/>
      <c r="G79" s="56">
        <v>700</v>
      </c>
    </row>
    <row r="80" spans="1:7" ht="24" x14ac:dyDescent="0.25">
      <c r="A80" s="61"/>
      <c r="B80" s="61"/>
      <c r="C80" s="67" t="s">
        <v>82</v>
      </c>
      <c r="D80" s="68" t="s">
        <v>117</v>
      </c>
      <c r="E80" s="97">
        <v>4010</v>
      </c>
      <c r="F80" s="56">
        <v>0</v>
      </c>
      <c r="G80" s="56">
        <v>4010</v>
      </c>
    </row>
    <row r="81" spans="1:12" ht="15.75" customHeight="1" x14ac:dyDescent="0.25">
      <c r="A81" s="61"/>
      <c r="B81" s="61"/>
      <c r="C81" s="67" t="s">
        <v>84</v>
      </c>
      <c r="D81" s="68" t="s">
        <v>53</v>
      </c>
      <c r="E81" s="97">
        <v>13670</v>
      </c>
      <c r="F81" s="56">
        <v>0</v>
      </c>
      <c r="G81" s="56">
        <v>2000</v>
      </c>
    </row>
    <row r="82" spans="1:12" ht="15.75" customHeight="1" x14ac:dyDescent="0.25">
      <c r="A82" s="61"/>
      <c r="B82" s="61"/>
      <c r="C82" s="62"/>
      <c r="D82" s="61"/>
      <c r="E82" s="58"/>
      <c r="F82" s="56">
        <v>0</v>
      </c>
      <c r="G82" s="58"/>
    </row>
    <row r="83" spans="1:12" ht="24" x14ac:dyDescent="0.25">
      <c r="A83" s="61"/>
      <c r="B83" s="61">
        <v>45</v>
      </c>
      <c r="C83" s="62"/>
      <c r="D83" s="61" t="s">
        <v>57</v>
      </c>
      <c r="E83" s="60">
        <v>0</v>
      </c>
      <c r="F83" s="56">
        <v>0</v>
      </c>
      <c r="G83" s="60">
        <v>0</v>
      </c>
    </row>
    <row r="84" spans="1:12" ht="15.75" customHeight="1" x14ac:dyDescent="0.25">
      <c r="A84" s="61"/>
      <c r="B84" s="61"/>
      <c r="C84" s="67" t="s">
        <v>85</v>
      </c>
      <c r="D84" s="68" t="s">
        <v>54</v>
      </c>
      <c r="E84" s="56">
        <v>0</v>
      </c>
      <c r="F84" s="56">
        <v>0</v>
      </c>
      <c r="G84" s="56">
        <v>0</v>
      </c>
    </row>
    <row r="85" spans="1:12" ht="15.75" customHeight="1" x14ac:dyDescent="0.25">
      <c r="A85" s="64"/>
      <c r="B85" s="64"/>
      <c r="C85" s="65"/>
      <c r="D85" s="64" t="s">
        <v>59</v>
      </c>
      <c r="E85" s="69">
        <f>E45+E72</f>
        <v>1286869</v>
      </c>
      <c r="F85" s="69">
        <f t="shared" ref="F85" si="7">G85-E85</f>
        <v>218300</v>
      </c>
      <c r="G85" s="69">
        <f>G72+G45</f>
        <v>1505169</v>
      </c>
    </row>
    <row r="86" spans="1:12" x14ac:dyDescent="0.25">
      <c r="A86" s="70"/>
      <c r="B86" s="70"/>
      <c r="C86" s="71"/>
      <c r="D86" s="70"/>
      <c r="E86" s="70"/>
      <c r="F86" s="70"/>
      <c r="G86" s="70"/>
      <c r="H86" s="70"/>
      <c r="I86" s="70"/>
      <c r="J86" s="70"/>
      <c r="K86" s="70"/>
      <c r="L86" s="70"/>
    </row>
    <row r="87" spans="1:12" x14ac:dyDescent="0.25">
      <c r="A87" s="70"/>
      <c r="B87" s="70"/>
      <c r="C87" s="71"/>
      <c r="D87" s="70"/>
      <c r="E87" s="70"/>
      <c r="F87" s="70"/>
      <c r="G87" s="70"/>
      <c r="H87" s="70"/>
      <c r="I87" s="70"/>
      <c r="J87" s="70"/>
      <c r="K87" s="70"/>
      <c r="L87" s="70"/>
    </row>
    <row r="88" spans="1:12" x14ac:dyDescent="0.25">
      <c r="A88" s="70"/>
      <c r="B88" s="70"/>
      <c r="C88" s="71"/>
      <c r="D88" s="70"/>
      <c r="E88" s="70"/>
      <c r="F88" s="70"/>
      <c r="G88" s="70"/>
      <c r="H88" s="70"/>
      <c r="I88" s="70"/>
      <c r="J88" s="70"/>
      <c r="K88" s="70"/>
      <c r="L88" s="70"/>
    </row>
    <row r="89" spans="1:12" x14ac:dyDescent="0.25">
      <c r="A89" s="92" t="s">
        <v>102</v>
      </c>
    </row>
    <row r="90" spans="1:12" ht="15.75" x14ac:dyDescent="0.25">
      <c r="A90" s="87"/>
    </row>
    <row r="91" spans="1:12" ht="25.5" x14ac:dyDescent="0.25">
      <c r="A91" s="22" t="s">
        <v>14</v>
      </c>
      <c r="B91" s="21" t="s">
        <v>15</v>
      </c>
      <c r="C91" s="40" t="s">
        <v>16</v>
      </c>
      <c r="D91" s="21" t="s">
        <v>12</v>
      </c>
      <c r="E91" s="22" t="s">
        <v>40</v>
      </c>
      <c r="F91" s="22" t="s">
        <v>96</v>
      </c>
      <c r="G91" s="22" t="s">
        <v>170</v>
      </c>
    </row>
    <row r="92" spans="1:12" x14ac:dyDescent="0.25">
      <c r="A92" s="164"/>
      <c r="B92" s="165"/>
      <c r="C92" s="165"/>
      <c r="D92" s="166"/>
      <c r="E92" s="57" t="s">
        <v>50</v>
      </c>
      <c r="F92" s="57"/>
      <c r="G92" s="57" t="s">
        <v>50</v>
      </c>
    </row>
    <row r="93" spans="1:12" x14ac:dyDescent="0.25">
      <c r="A93" s="64">
        <v>9</v>
      </c>
      <c r="B93" s="64"/>
      <c r="C93" s="65"/>
      <c r="D93" s="64" t="s">
        <v>98</v>
      </c>
      <c r="E93" s="66">
        <v>9082</v>
      </c>
      <c r="F93" s="66"/>
      <c r="G93" s="66">
        <v>9082</v>
      </c>
    </row>
    <row r="94" spans="1:12" x14ac:dyDescent="0.25">
      <c r="A94" s="42"/>
      <c r="B94" s="43">
        <v>92</v>
      </c>
      <c r="C94" s="43"/>
      <c r="D94" s="48" t="s">
        <v>103</v>
      </c>
      <c r="E94" s="44">
        <f>SUM(E95:E96)</f>
        <v>9082</v>
      </c>
      <c r="F94" s="44"/>
      <c r="G94" s="44">
        <v>9082</v>
      </c>
    </row>
    <row r="95" spans="1:12" x14ac:dyDescent="0.25">
      <c r="A95" s="42"/>
      <c r="B95" s="43"/>
      <c r="C95" s="100" t="s">
        <v>76</v>
      </c>
      <c r="D95" s="101" t="s">
        <v>121</v>
      </c>
      <c r="E95" s="102">
        <v>5516</v>
      </c>
      <c r="F95" s="44"/>
      <c r="G95" s="102">
        <v>5516</v>
      </c>
    </row>
    <row r="96" spans="1:12" ht="24" x14ac:dyDescent="0.25">
      <c r="A96" s="42"/>
      <c r="B96" s="43"/>
      <c r="C96" s="49" t="s">
        <v>82</v>
      </c>
      <c r="D96" s="50" t="s">
        <v>104</v>
      </c>
      <c r="E96" s="51">
        <v>3566</v>
      </c>
      <c r="F96" s="51"/>
      <c r="G96" s="51">
        <v>3566</v>
      </c>
    </row>
  </sheetData>
  <mergeCells count="8">
    <mergeCell ref="A41:L41"/>
    <mergeCell ref="A29:D29"/>
    <mergeCell ref="A92:D92"/>
    <mergeCell ref="A1:L1"/>
    <mergeCell ref="A3:L3"/>
    <mergeCell ref="A5:L5"/>
    <mergeCell ref="A10:D10"/>
    <mergeCell ref="A7: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"/>
  <sheetViews>
    <sheetView workbookViewId="0">
      <selection sqref="A1:L1"/>
    </sheetView>
  </sheetViews>
  <sheetFormatPr defaultRowHeight="15" x14ac:dyDescent="0.25"/>
  <cols>
    <col min="1" max="1" width="37.7109375" customWidth="1"/>
    <col min="2" max="7" width="25.28515625" customWidth="1"/>
  </cols>
  <sheetData>
    <row r="1" spans="1:12" ht="42" customHeight="1" x14ac:dyDescent="0.25">
      <c r="A1" s="139" t="s">
        <v>171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8" customHeight="1" x14ac:dyDescent="0.25">
      <c r="A2" s="5"/>
      <c r="B2" s="5"/>
      <c r="C2" s="5"/>
      <c r="D2" s="5"/>
      <c r="E2" s="5"/>
      <c r="F2" s="5"/>
      <c r="G2" s="5"/>
    </row>
    <row r="3" spans="1:12" x14ac:dyDescent="0.25">
      <c r="A3" s="162" t="s">
        <v>31</v>
      </c>
      <c r="B3" s="162"/>
      <c r="C3" s="162"/>
      <c r="D3" s="162"/>
      <c r="E3" s="162"/>
      <c r="F3" s="167"/>
      <c r="G3" s="167"/>
    </row>
    <row r="4" spans="1:12" x14ac:dyDescent="0.25">
      <c r="A4" s="90"/>
      <c r="B4" s="90"/>
      <c r="C4" s="90"/>
      <c r="D4" s="90"/>
      <c r="E4" s="90"/>
      <c r="F4" s="91"/>
      <c r="G4" s="91"/>
    </row>
    <row r="5" spans="1:12" ht="18" customHeight="1" x14ac:dyDescent="0.25">
      <c r="A5" s="162" t="s">
        <v>13</v>
      </c>
      <c r="B5" s="168"/>
      <c r="C5" s="168"/>
      <c r="D5" s="168"/>
      <c r="E5" s="168"/>
      <c r="F5" s="168"/>
      <c r="G5" s="168"/>
    </row>
    <row r="6" spans="1:12" x14ac:dyDescent="0.25">
      <c r="A6" s="90"/>
      <c r="B6" s="90"/>
      <c r="C6" s="90"/>
      <c r="D6" s="90"/>
      <c r="E6" s="90"/>
      <c r="F6" s="91"/>
      <c r="G6" s="91"/>
    </row>
    <row r="7" spans="1:12" x14ac:dyDescent="0.25">
      <c r="A7" s="162" t="s">
        <v>24</v>
      </c>
      <c r="B7" s="163"/>
      <c r="C7" s="163"/>
      <c r="D7" s="163"/>
      <c r="E7" s="163"/>
      <c r="F7" s="163"/>
      <c r="G7" s="163"/>
    </row>
    <row r="8" spans="1:12" ht="18" x14ac:dyDescent="0.25">
      <c r="A8" s="5"/>
      <c r="B8" s="5"/>
      <c r="C8" s="5"/>
      <c r="D8" s="5"/>
      <c r="E8" s="5"/>
      <c r="F8" s="6"/>
      <c r="G8" s="6"/>
    </row>
    <row r="9" spans="1:12" ht="25.5" x14ac:dyDescent="0.25">
      <c r="A9" s="22" t="s">
        <v>25</v>
      </c>
      <c r="B9" s="22" t="s">
        <v>40</v>
      </c>
      <c r="C9" s="22" t="s">
        <v>96</v>
      </c>
      <c r="D9" s="22" t="s">
        <v>170</v>
      </c>
    </row>
    <row r="10" spans="1:12" ht="15.75" customHeight="1" x14ac:dyDescent="0.25">
      <c r="A10" s="11" t="s">
        <v>26</v>
      </c>
      <c r="B10" s="10">
        <v>1286869</v>
      </c>
      <c r="C10" s="10">
        <f>D10-B10</f>
        <v>218300</v>
      </c>
      <c r="D10" s="10">
        <v>1505169</v>
      </c>
    </row>
    <row r="11" spans="1:12" ht="15.75" customHeight="1" x14ac:dyDescent="0.25">
      <c r="A11" s="11" t="s">
        <v>46</v>
      </c>
      <c r="B11" s="10">
        <v>1286869</v>
      </c>
      <c r="C11" s="10">
        <f t="shared" ref="C11:C13" si="0">D11-B11</f>
        <v>218300</v>
      </c>
      <c r="D11" s="10">
        <v>1505169</v>
      </c>
    </row>
    <row r="12" spans="1:12" x14ac:dyDescent="0.25">
      <c r="A12" s="17" t="s">
        <v>47</v>
      </c>
      <c r="B12" s="10">
        <v>1286869</v>
      </c>
      <c r="C12" s="10">
        <f t="shared" si="0"/>
        <v>218300</v>
      </c>
      <c r="D12" s="10">
        <v>1505169</v>
      </c>
    </row>
    <row r="13" spans="1:12" x14ac:dyDescent="0.25">
      <c r="A13" s="16" t="s">
        <v>48</v>
      </c>
      <c r="B13" s="10">
        <v>1286869</v>
      </c>
      <c r="C13" s="10">
        <f t="shared" si="0"/>
        <v>218300</v>
      </c>
      <c r="D13" s="10">
        <v>1505169</v>
      </c>
    </row>
  </sheetData>
  <mergeCells count="4">
    <mergeCell ref="A3:G3"/>
    <mergeCell ref="A5:G5"/>
    <mergeCell ref="A7:G7"/>
    <mergeCell ref="A1:L1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4"/>
  <sheetViews>
    <sheetView workbookViewId="0">
      <selection sqref="A1:L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2" ht="42" customHeight="1" x14ac:dyDescent="0.25">
      <c r="A1" s="139" t="s">
        <v>171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8" customHeight="1" x14ac:dyDescent="0.25">
      <c r="A2" s="74"/>
      <c r="B2" s="74"/>
      <c r="C2" s="74"/>
      <c r="D2" s="74"/>
      <c r="E2" s="74"/>
      <c r="F2" s="74"/>
      <c r="G2" s="74"/>
      <c r="H2" s="74"/>
      <c r="I2" s="74"/>
    </row>
    <row r="3" spans="1:12" x14ac:dyDescent="0.25">
      <c r="A3" s="162" t="s">
        <v>31</v>
      </c>
      <c r="B3" s="162"/>
      <c r="C3" s="162"/>
      <c r="D3" s="162"/>
      <c r="E3" s="162"/>
      <c r="F3" s="162"/>
      <c r="G3" s="162"/>
      <c r="H3" s="167"/>
      <c r="I3" s="167"/>
    </row>
    <row r="4" spans="1:12" x14ac:dyDescent="0.25">
      <c r="A4" s="90"/>
      <c r="B4" s="90"/>
      <c r="C4" s="90"/>
      <c r="D4" s="90"/>
      <c r="E4" s="90"/>
      <c r="F4" s="90"/>
      <c r="G4" s="90"/>
      <c r="H4" s="91"/>
      <c r="I4" s="91"/>
    </row>
    <row r="5" spans="1:12" ht="18" customHeight="1" x14ac:dyDescent="0.25">
      <c r="A5" s="162" t="s">
        <v>27</v>
      </c>
      <c r="B5" s="168"/>
      <c r="C5" s="168"/>
      <c r="D5" s="168"/>
      <c r="E5" s="168"/>
      <c r="F5" s="168"/>
      <c r="G5" s="168"/>
      <c r="H5" s="168"/>
      <c r="I5" s="168"/>
    </row>
    <row r="6" spans="1:12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2" ht="25.5" x14ac:dyDescent="0.25">
      <c r="A7" s="22" t="s">
        <v>14</v>
      </c>
      <c r="B7" s="21" t="s">
        <v>15</v>
      </c>
      <c r="C7" s="21" t="s">
        <v>16</v>
      </c>
      <c r="D7" s="21" t="s">
        <v>45</v>
      </c>
      <c r="E7" s="22" t="s">
        <v>40</v>
      </c>
      <c r="F7" s="22" t="s">
        <v>170</v>
      </c>
    </row>
    <row r="8" spans="1:12" ht="25.5" x14ac:dyDescent="0.25">
      <c r="A8" s="11">
        <v>8</v>
      </c>
      <c r="B8" s="11"/>
      <c r="C8" s="11"/>
      <c r="D8" s="11" t="s">
        <v>28</v>
      </c>
      <c r="E8" s="10"/>
      <c r="F8" s="10"/>
    </row>
    <row r="9" spans="1:12" x14ac:dyDescent="0.25">
      <c r="A9" s="11"/>
      <c r="B9" s="15">
        <v>84</v>
      </c>
      <c r="C9" s="15"/>
      <c r="D9" s="15" t="s">
        <v>33</v>
      </c>
      <c r="E9" s="10"/>
      <c r="F9" s="10"/>
    </row>
    <row r="10" spans="1:12" ht="25.5" x14ac:dyDescent="0.25">
      <c r="A10" s="12"/>
      <c r="B10" s="12"/>
      <c r="C10" s="13">
        <v>81</v>
      </c>
      <c r="D10" s="17" t="s">
        <v>34</v>
      </c>
      <c r="E10" s="10"/>
      <c r="F10" s="10"/>
    </row>
    <row r="11" spans="1:12" ht="25.5" x14ac:dyDescent="0.25">
      <c r="A11" s="14">
        <v>5</v>
      </c>
      <c r="B11" s="14"/>
      <c r="C11" s="14"/>
      <c r="D11" s="24" t="s">
        <v>29</v>
      </c>
      <c r="E11" s="10"/>
      <c r="F11" s="10"/>
    </row>
    <row r="12" spans="1:12" ht="25.5" x14ac:dyDescent="0.25">
      <c r="A12" s="15"/>
      <c r="B12" s="15">
        <v>54</v>
      </c>
      <c r="C12" s="15"/>
      <c r="D12" s="25" t="s">
        <v>35</v>
      </c>
      <c r="E12" s="10"/>
      <c r="F12" s="10"/>
    </row>
    <row r="13" spans="1:12" x14ac:dyDescent="0.25">
      <c r="A13" s="15"/>
      <c r="B13" s="15"/>
      <c r="C13" s="13">
        <v>11</v>
      </c>
      <c r="D13" s="13" t="s">
        <v>18</v>
      </c>
      <c r="E13" s="10"/>
      <c r="F13" s="10"/>
    </row>
    <row r="14" spans="1:12" x14ac:dyDescent="0.25">
      <c r="A14" s="15"/>
      <c r="B14" s="15"/>
      <c r="C14" s="13">
        <v>31</v>
      </c>
      <c r="D14" s="13" t="s">
        <v>36</v>
      </c>
      <c r="E14" s="10"/>
      <c r="F14" s="10"/>
    </row>
  </sheetData>
  <mergeCells count="3">
    <mergeCell ref="A3:I3"/>
    <mergeCell ref="A5:I5"/>
    <mergeCell ref="A1:L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4"/>
  <sheetViews>
    <sheetView workbookViewId="0">
      <selection activeCell="C6" sqref="C6"/>
    </sheetView>
  </sheetViews>
  <sheetFormatPr defaultRowHeight="14.25" x14ac:dyDescent="0.2"/>
  <cols>
    <col min="1" max="1" width="20.85546875" style="103" customWidth="1"/>
    <col min="2" max="2" width="14.28515625" style="103" customWidth="1"/>
    <col min="3" max="3" width="76" style="103" customWidth="1"/>
    <col min="4" max="4" width="12.85546875" style="103" customWidth="1"/>
    <col min="5" max="5" width="14.7109375" style="103" customWidth="1"/>
    <col min="6" max="6" width="13.42578125" style="103" customWidth="1"/>
    <col min="7" max="7" width="11.28515625" style="103" bestFit="1" customWidth="1"/>
    <col min="8" max="8" width="13.140625" style="103" bestFit="1" customWidth="1"/>
    <col min="9" max="9" width="17.28515625" style="103" customWidth="1"/>
    <col min="10" max="16384" width="9.140625" style="103"/>
  </cols>
  <sheetData>
    <row r="1" spans="1:12" ht="42" customHeight="1" x14ac:dyDescent="0.25">
      <c r="A1" s="139" t="s">
        <v>171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33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12" ht="18" customHeight="1" x14ac:dyDescent="0.2">
      <c r="A3" s="169" t="s">
        <v>30</v>
      </c>
      <c r="B3" s="170"/>
      <c r="C3" s="170"/>
      <c r="D3" s="170"/>
      <c r="E3" s="170"/>
      <c r="F3" s="170"/>
      <c r="G3" s="170"/>
      <c r="H3" s="170"/>
      <c r="I3" s="170"/>
    </row>
    <row r="4" spans="1:12" ht="15" customHeight="1" x14ac:dyDescent="0.2">
      <c r="D4" s="104"/>
      <c r="E4" s="105"/>
      <c r="F4" s="105"/>
    </row>
    <row r="5" spans="1:12" x14ac:dyDescent="0.2">
      <c r="A5" s="106" t="s">
        <v>60</v>
      </c>
      <c r="B5" s="106" t="s">
        <v>61</v>
      </c>
      <c r="C5" s="106" t="s">
        <v>62</v>
      </c>
      <c r="D5" s="107" t="s">
        <v>122</v>
      </c>
      <c r="E5" s="108" t="s">
        <v>105</v>
      </c>
      <c r="F5" s="109" t="s">
        <v>106</v>
      </c>
      <c r="G5" s="110"/>
      <c r="H5" s="111"/>
      <c r="I5" s="111"/>
    </row>
    <row r="6" spans="1:12" ht="16.5" customHeight="1" x14ac:dyDescent="0.2">
      <c r="A6" s="112" t="s">
        <v>63</v>
      </c>
      <c r="B6" s="112" t="s">
        <v>63</v>
      </c>
      <c r="C6" s="112" t="s">
        <v>64</v>
      </c>
      <c r="D6" s="112">
        <v>1295951</v>
      </c>
      <c r="E6" s="112"/>
      <c r="F6" s="112">
        <v>1514251</v>
      </c>
    </row>
    <row r="7" spans="1:12" ht="16.5" customHeight="1" x14ac:dyDescent="0.2">
      <c r="A7" s="113" t="s">
        <v>65</v>
      </c>
      <c r="B7" s="113" t="s">
        <v>66</v>
      </c>
      <c r="C7" s="113" t="s">
        <v>67</v>
      </c>
      <c r="D7" s="113">
        <v>1295951</v>
      </c>
      <c r="E7" s="113"/>
      <c r="F7" s="113">
        <v>1514251</v>
      </c>
    </row>
    <row r="8" spans="1:12" ht="16.5" customHeight="1" x14ac:dyDescent="0.2">
      <c r="A8" s="114" t="s">
        <v>107</v>
      </c>
      <c r="B8" s="114" t="s">
        <v>108</v>
      </c>
      <c r="C8" s="114" t="s">
        <v>109</v>
      </c>
      <c r="D8" s="114">
        <v>1295951</v>
      </c>
      <c r="E8" s="114"/>
      <c r="F8" s="114">
        <v>1514251</v>
      </c>
    </row>
    <row r="9" spans="1:12" ht="24" customHeight="1" x14ac:dyDescent="0.2">
      <c r="A9" s="115" t="s">
        <v>68</v>
      </c>
      <c r="B9" s="115" t="s">
        <v>151</v>
      </c>
      <c r="C9" s="115" t="s">
        <v>123</v>
      </c>
      <c r="D9" s="115">
        <v>1295951</v>
      </c>
      <c r="E9" s="115"/>
      <c r="F9" s="115">
        <v>1514251</v>
      </c>
    </row>
    <row r="10" spans="1:12" ht="16.5" customHeight="1" x14ac:dyDescent="0.2">
      <c r="A10" s="116" t="s">
        <v>69</v>
      </c>
      <c r="B10" s="116" t="s">
        <v>70</v>
      </c>
      <c r="C10" s="116" t="s">
        <v>71</v>
      </c>
      <c r="D10" s="116">
        <v>1295951</v>
      </c>
      <c r="E10" s="116"/>
      <c r="F10" s="116">
        <f>F11+F64+F89+F124+F134+F158</f>
        <v>1514251</v>
      </c>
    </row>
    <row r="11" spans="1:12" ht="17.25" customHeight="1" x14ac:dyDescent="0.2">
      <c r="A11" s="116" t="s">
        <v>72</v>
      </c>
      <c r="B11" s="116" t="s">
        <v>73</v>
      </c>
      <c r="C11" s="116" t="s">
        <v>74</v>
      </c>
      <c r="D11" s="116">
        <v>1075768</v>
      </c>
      <c r="E11" s="116"/>
      <c r="F11" s="116">
        <f>F12+F16+F22+F28+F34+F40+F45+F49+F54+F60</f>
        <v>1267068</v>
      </c>
      <c r="G11" s="117"/>
    </row>
    <row r="12" spans="1:12" ht="20.25" customHeight="1" x14ac:dyDescent="0.2">
      <c r="A12" s="118" t="s">
        <v>75</v>
      </c>
      <c r="B12" s="118" t="s">
        <v>124</v>
      </c>
      <c r="C12" s="118" t="s">
        <v>125</v>
      </c>
      <c r="D12" s="118">
        <v>7000</v>
      </c>
      <c r="E12" s="118"/>
      <c r="F12" s="118">
        <v>6300</v>
      </c>
    </row>
    <row r="13" spans="1:12" s="134" customFormat="1" ht="20.25" customHeight="1" x14ac:dyDescent="0.2">
      <c r="A13" s="133" t="s">
        <v>152</v>
      </c>
      <c r="B13" s="133" t="s">
        <v>153</v>
      </c>
      <c r="C13" s="133" t="s">
        <v>154</v>
      </c>
      <c r="D13" s="133">
        <v>7000</v>
      </c>
      <c r="E13" s="133"/>
      <c r="F13" s="133">
        <v>6300</v>
      </c>
      <c r="G13" s="127"/>
      <c r="H13" s="127"/>
      <c r="I13" s="127"/>
    </row>
    <row r="14" spans="1:12" ht="15" customHeight="1" x14ac:dyDescent="0.25">
      <c r="A14" s="104" t="s">
        <v>63</v>
      </c>
      <c r="B14" s="104" t="s">
        <v>77</v>
      </c>
      <c r="C14" s="104" t="s">
        <v>21</v>
      </c>
      <c r="D14" s="104">
        <v>7000</v>
      </c>
      <c r="E14" s="104"/>
      <c r="F14" s="104"/>
      <c r="G14" s="92"/>
      <c r="H14" s="120"/>
      <c r="I14" s="120"/>
    </row>
    <row r="15" spans="1:12" ht="15" customHeight="1" x14ac:dyDescent="0.25">
      <c r="A15" s="136" t="s">
        <v>63</v>
      </c>
      <c r="B15" s="136" t="s">
        <v>78</v>
      </c>
      <c r="C15" s="136" t="s">
        <v>32</v>
      </c>
      <c r="D15" s="104">
        <v>7000</v>
      </c>
      <c r="E15" s="104">
        <v>-700</v>
      </c>
      <c r="F15" s="104">
        <v>6300</v>
      </c>
      <c r="G15" s="92"/>
      <c r="I15" s="92"/>
    </row>
    <row r="16" spans="1:12" ht="16.5" customHeight="1" x14ac:dyDescent="0.25">
      <c r="A16" s="118" t="s">
        <v>75</v>
      </c>
      <c r="B16" s="118" t="s">
        <v>126</v>
      </c>
      <c r="C16" s="118" t="s">
        <v>127</v>
      </c>
      <c r="D16" s="118">
        <v>270</v>
      </c>
      <c r="E16" s="118"/>
      <c r="F16" s="118">
        <v>440</v>
      </c>
      <c r="H16" s="92"/>
    </row>
    <row r="17" spans="1:9" s="134" customFormat="1" ht="16.5" customHeight="1" x14ac:dyDescent="0.2">
      <c r="A17" s="133" t="s">
        <v>152</v>
      </c>
      <c r="B17" s="133" t="s">
        <v>153</v>
      </c>
      <c r="C17" s="133" t="s">
        <v>154</v>
      </c>
      <c r="D17" s="133">
        <v>270</v>
      </c>
      <c r="E17" s="133"/>
      <c r="F17" s="133">
        <v>440</v>
      </c>
    </row>
    <row r="18" spans="1:9" ht="15" customHeight="1" x14ac:dyDescent="0.2">
      <c r="A18" s="135" t="s">
        <v>63</v>
      </c>
      <c r="B18" s="135" t="s">
        <v>77</v>
      </c>
      <c r="C18" s="135" t="s">
        <v>21</v>
      </c>
      <c r="D18" s="135">
        <v>270</v>
      </c>
      <c r="E18" s="135"/>
      <c r="F18" s="135">
        <v>440</v>
      </c>
    </row>
    <row r="19" spans="1:9" ht="15" customHeight="1" x14ac:dyDescent="0.2">
      <c r="A19" s="123" t="s">
        <v>63</v>
      </c>
      <c r="B19" s="123" t="s">
        <v>78</v>
      </c>
      <c r="C19" s="123" t="s">
        <v>32</v>
      </c>
      <c r="D19" s="135">
        <v>270</v>
      </c>
      <c r="E19" s="135">
        <v>170</v>
      </c>
      <c r="F19" s="135">
        <v>440</v>
      </c>
    </row>
    <row r="20" spans="1:9" ht="15" customHeight="1" x14ac:dyDescent="0.2">
      <c r="A20" s="135" t="s">
        <v>63</v>
      </c>
      <c r="B20" s="135" t="s">
        <v>86</v>
      </c>
      <c r="C20" s="135" t="s">
        <v>23</v>
      </c>
      <c r="D20" s="135">
        <v>0</v>
      </c>
      <c r="E20" s="135"/>
      <c r="F20" s="135"/>
    </row>
    <row r="21" spans="1:9" ht="15" customHeight="1" x14ac:dyDescent="0.2">
      <c r="A21" s="123" t="s">
        <v>63</v>
      </c>
      <c r="B21" s="123" t="s">
        <v>87</v>
      </c>
      <c r="C21" s="123" t="s">
        <v>43</v>
      </c>
      <c r="D21" s="135">
        <v>0</v>
      </c>
      <c r="E21" s="135"/>
      <c r="F21" s="135"/>
    </row>
    <row r="22" spans="1:9" ht="16.5" customHeight="1" x14ac:dyDescent="0.25">
      <c r="A22" s="118" t="s">
        <v>75</v>
      </c>
      <c r="B22" s="118" t="s">
        <v>128</v>
      </c>
      <c r="C22" s="118" t="s">
        <v>110</v>
      </c>
      <c r="D22" s="118">
        <v>3367</v>
      </c>
      <c r="E22" s="118"/>
      <c r="F22" s="118">
        <v>3367</v>
      </c>
      <c r="G22" s="92"/>
      <c r="H22" s="92"/>
      <c r="I22" s="92"/>
    </row>
    <row r="23" spans="1:9" ht="16.5" customHeight="1" x14ac:dyDescent="0.2">
      <c r="A23" s="129" t="s">
        <v>152</v>
      </c>
      <c r="B23" s="129" t="s">
        <v>153</v>
      </c>
      <c r="C23" s="129" t="s">
        <v>154</v>
      </c>
      <c r="D23" s="129">
        <v>3367</v>
      </c>
      <c r="E23" s="129"/>
      <c r="F23" s="129">
        <f>F24+F26</f>
        <v>3367</v>
      </c>
    </row>
    <row r="24" spans="1:9" ht="15" customHeight="1" x14ac:dyDescent="0.2">
      <c r="A24" s="135" t="s">
        <v>63</v>
      </c>
      <c r="B24" s="135" t="s">
        <v>77</v>
      </c>
      <c r="C24" s="135" t="s">
        <v>21</v>
      </c>
      <c r="D24" s="135">
        <v>1730</v>
      </c>
      <c r="E24" s="135"/>
      <c r="F24" s="135">
        <v>1730</v>
      </c>
    </row>
    <row r="25" spans="1:9" ht="15" customHeight="1" x14ac:dyDescent="0.25">
      <c r="A25" s="123" t="s">
        <v>63</v>
      </c>
      <c r="B25" s="123" t="s">
        <v>78</v>
      </c>
      <c r="C25" s="123" t="s">
        <v>32</v>
      </c>
      <c r="D25" s="135">
        <v>1730</v>
      </c>
      <c r="E25" s="135"/>
      <c r="F25" s="135">
        <v>1730</v>
      </c>
      <c r="G25" s="92"/>
      <c r="H25" s="92"/>
      <c r="I25" s="92"/>
    </row>
    <row r="26" spans="1:9" ht="15" customHeight="1" x14ac:dyDescent="0.2">
      <c r="A26" s="135" t="s">
        <v>63</v>
      </c>
      <c r="B26" s="135" t="s">
        <v>86</v>
      </c>
      <c r="C26" s="135" t="s">
        <v>23</v>
      </c>
      <c r="D26" s="135">
        <v>1637</v>
      </c>
      <c r="E26" s="135"/>
      <c r="F26" s="135">
        <v>1637</v>
      </c>
    </row>
    <row r="27" spans="1:9" ht="15" customHeight="1" x14ac:dyDescent="0.25">
      <c r="A27" s="123" t="s">
        <v>63</v>
      </c>
      <c r="B27" s="123" t="s">
        <v>87</v>
      </c>
      <c r="C27" s="123" t="s">
        <v>43</v>
      </c>
      <c r="D27" s="135">
        <v>1637</v>
      </c>
      <c r="E27" s="135"/>
      <c r="F27" s="135">
        <v>1637</v>
      </c>
      <c r="G27" s="92"/>
      <c r="H27" s="92"/>
      <c r="I27" s="92"/>
    </row>
    <row r="28" spans="1:9" ht="16.5" customHeight="1" x14ac:dyDescent="0.2">
      <c r="A28" s="118" t="s">
        <v>75</v>
      </c>
      <c r="B28" s="118" t="s">
        <v>129</v>
      </c>
      <c r="C28" s="118" t="s">
        <v>130</v>
      </c>
      <c r="D28" s="118">
        <v>0</v>
      </c>
      <c r="E28" s="118"/>
      <c r="F28" s="118">
        <v>0</v>
      </c>
    </row>
    <row r="29" spans="1:9" s="134" customFormat="1" ht="16.5" customHeight="1" x14ac:dyDescent="0.2">
      <c r="A29" s="133" t="s">
        <v>152</v>
      </c>
      <c r="B29" s="133" t="s">
        <v>153</v>
      </c>
      <c r="C29" s="133" t="s">
        <v>154</v>
      </c>
      <c r="D29" s="133">
        <v>0</v>
      </c>
      <c r="E29" s="133"/>
      <c r="F29" s="133">
        <v>0</v>
      </c>
      <c r="G29" s="127"/>
      <c r="H29" s="127"/>
      <c r="I29" s="127"/>
    </row>
    <row r="30" spans="1:9" s="123" customFormat="1" ht="15" customHeight="1" x14ac:dyDescent="0.2">
      <c r="A30" s="135" t="s">
        <v>63</v>
      </c>
      <c r="B30" s="135" t="s">
        <v>77</v>
      </c>
      <c r="C30" s="135" t="s">
        <v>21</v>
      </c>
      <c r="D30" s="135">
        <v>0</v>
      </c>
      <c r="E30" s="135"/>
      <c r="F30" s="135">
        <v>0</v>
      </c>
    </row>
    <row r="31" spans="1:9" s="123" customFormat="1" ht="15" customHeight="1" x14ac:dyDescent="0.2">
      <c r="A31" s="123" t="s">
        <v>63</v>
      </c>
      <c r="B31" s="123" t="s">
        <v>78</v>
      </c>
      <c r="C31" s="123" t="s">
        <v>32</v>
      </c>
      <c r="D31" s="135">
        <v>0</v>
      </c>
      <c r="E31" s="135"/>
      <c r="F31" s="135">
        <v>0</v>
      </c>
    </row>
    <row r="32" spans="1:9" s="123" customFormat="1" ht="15" customHeight="1" x14ac:dyDescent="0.2">
      <c r="A32" s="135" t="s">
        <v>63</v>
      </c>
      <c r="B32" s="135" t="s">
        <v>86</v>
      </c>
      <c r="C32" s="135" t="s">
        <v>23</v>
      </c>
      <c r="D32" s="135">
        <v>0</v>
      </c>
      <c r="E32" s="135"/>
      <c r="F32" s="135">
        <v>0</v>
      </c>
      <c r="G32" s="111"/>
      <c r="H32" s="111"/>
      <c r="I32" s="111"/>
    </row>
    <row r="33" spans="1:9" s="123" customFormat="1" ht="15" customHeight="1" x14ac:dyDescent="0.2">
      <c r="A33" s="123" t="s">
        <v>63</v>
      </c>
      <c r="B33" s="123" t="s">
        <v>155</v>
      </c>
      <c r="C33" s="123" t="s">
        <v>57</v>
      </c>
      <c r="D33" s="135">
        <v>0</v>
      </c>
      <c r="E33" s="135"/>
      <c r="F33" s="135">
        <v>0</v>
      </c>
      <c r="G33" s="126"/>
      <c r="H33" s="111"/>
      <c r="I33" s="111"/>
    </row>
    <row r="34" spans="1:9" ht="16.5" customHeight="1" x14ac:dyDescent="0.2">
      <c r="A34" s="118" t="s">
        <v>75</v>
      </c>
      <c r="B34" s="118" t="s">
        <v>131</v>
      </c>
      <c r="C34" s="118" t="s">
        <v>156</v>
      </c>
      <c r="D34" s="118">
        <v>23875</v>
      </c>
      <c r="E34" s="118"/>
      <c r="F34" s="118">
        <v>23875</v>
      </c>
    </row>
    <row r="35" spans="1:9" s="134" customFormat="1" ht="16.5" customHeight="1" x14ac:dyDescent="0.2">
      <c r="A35" s="133" t="s">
        <v>152</v>
      </c>
      <c r="B35" s="133" t="s">
        <v>153</v>
      </c>
      <c r="C35" s="133" t="s">
        <v>154</v>
      </c>
      <c r="D35" s="133">
        <v>23875</v>
      </c>
      <c r="E35" s="133"/>
      <c r="F35" s="133">
        <f>F36+F38</f>
        <v>23875</v>
      </c>
      <c r="G35" s="127"/>
      <c r="H35" s="127"/>
      <c r="I35" s="127"/>
    </row>
    <row r="36" spans="1:9" s="123" customFormat="1" ht="15" customHeight="1" x14ac:dyDescent="0.2">
      <c r="A36" s="135" t="s">
        <v>63</v>
      </c>
      <c r="B36" s="135" t="s">
        <v>77</v>
      </c>
      <c r="C36" s="135" t="s">
        <v>21</v>
      </c>
      <c r="D36" s="135">
        <v>21875</v>
      </c>
      <c r="E36" s="135"/>
      <c r="F36" s="135">
        <v>21875</v>
      </c>
      <c r="G36" s="111"/>
      <c r="H36" s="111"/>
      <c r="I36" s="111"/>
    </row>
    <row r="37" spans="1:9" s="123" customFormat="1" ht="15" customHeight="1" x14ac:dyDescent="0.2">
      <c r="A37" s="123" t="s">
        <v>63</v>
      </c>
      <c r="B37" s="123" t="s">
        <v>78</v>
      </c>
      <c r="C37" s="123" t="s">
        <v>32</v>
      </c>
      <c r="D37" s="135">
        <v>21875</v>
      </c>
      <c r="E37" s="135"/>
      <c r="F37" s="135">
        <v>21875</v>
      </c>
    </row>
    <row r="38" spans="1:9" s="123" customFormat="1" ht="15" customHeight="1" x14ac:dyDescent="0.2">
      <c r="A38" s="135" t="s">
        <v>63</v>
      </c>
      <c r="B38" s="135" t="s">
        <v>86</v>
      </c>
      <c r="C38" s="135" t="s">
        <v>23</v>
      </c>
      <c r="D38" s="135">
        <v>2000</v>
      </c>
      <c r="E38" s="135"/>
      <c r="F38" s="135">
        <v>2000</v>
      </c>
      <c r="G38" s="111"/>
      <c r="H38" s="111"/>
      <c r="I38" s="111"/>
    </row>
    <row r="39" spans="1:9" s="123" customFormat="1" ht="15" customHeight="1" x14ac:dyDescent="0.2">
      <c r="A39" s="123" t="s">
        <v>63</v>
      </c>
      <c r="B39" s="123" t="s">
        <v>87</v>
      </c>
      <c r="C39" s="123" t="s">
        <v>43</v>
      </c>
      <c r="D39" s="135">
        <v>2000</v>
      </c>
      <c r="E39" s="135"/>
      <c r="F39" s="135">
        <v>2000</v>
      </c>
      <c r="G39" s="111"/>
      <c r="H39" s="111"/>
      <c r="I39" s="111"/>
    </row>
    <row r="40" spans="1:9" ht="16.5" customHeight="1" x14ac:dyDescent="0.2">
      <c r="A40" s="118" t="s">
        <v>75</v>
      </c>
      <c r="B40" s="118" t="s">
        <v>132</v>
      </c>
      <c r="C40" s="118" t="s">
        <v>133</v>
      </c>
      <c r="D40" s="118">
        <v>136690</v>
      </c>
      <c r="E40" s="118"/>
      <c r="F40" s="118">
        <v>136690</v>
      </c>
    </row>
    <row r="41" spans="1:9" s="134" customFormat="1" ht="16.5" customHeight="1" x14ac:dyDescent="0.2">
      <c r="A41" s="133" t="s">
        <v>152</v>
      </c>
      <c r="B41" s="133" t="s">
        <v>153</v>
      </c>
      <c r="C41" s="133" t="s">
        <v>154</v>
      </c>
      <c r="D41" s="133">
        <v>136690</v>
      </c>
      <c r="E41" s="133"/>
      <c r="F41" s="133">
        <v>136690</v>
      </c>
      <c r="G41" s="127"/>
      <c r="H41" s="127"/>
      <c r="I41" s="127"/>
    </row>
    <row r="42" spans="1:9" s="123" customFormat="1" ht="15" customHeight="1" x14ac:dyDescent="0.2">
      <c r="A42" s="135" t="s">
        <v>63</v>
      </c>
      <c r="B42" s="135" t="s">
        <v>77</v>
      </c>
      <c r="C42" s="135" t="s">
        <v>21</v>
      </c>
      <c r="D42" s="135">
        <v>136690</v>
      </c>
      <c r="E42" s="135"/>
      <c r="F42" s="135">
        <f>F43+F44</f>
        <v>136690</v>
      </c>
    </row>
    <row r="43" spans="1:9" s="123" customFormat="1" ht="15" customHeight="1" x14ac:dyDescent="0.2">
      <c r="A43" s="123" t="s">
        <v>63</v>
      </c>
      <c r="B43" s="123" t="s">
        <v>78</v>
      </c>
      <c r="C43" s="123" t="s">
        <v>32</v>
      </c>
      <c r="D43" s="135">
        <v>136460</v>
      </c>
      <c r="E43" s="135">
        <f>F43-D43</f>
        <v>210</v>
      </c>
      <c r="F43" s="135">
        <v>136670</v>
      </c>
    </row>
    <row r="44" spans="1:9" s="123" customFormat="1" ht="15" customHeight="1" x14ac:dyDescent="0.2">
      <c r="A44" s="123" t="s">
        <v>63</v>
      </c>
      <c r="B44" s="123" t="s">
        <v>83</v>
      </c>
      <c r="C44" s="123" t="s">
        <v>56</v>
      </c>
      <c r="D44" s="135">
        <v>60</v>
      </c>
      <c r="E44" s="135">
        <f t="shared" ref="E44" si="0">F44-D44</f>
        <v>-40</v>
      </c>
      <c r="F44" s="135">
        <v>20</v>
      </c>
    </row>
    <row r="45" spans="1:9" x14ac:dyDescent="0.2">
      <c r="A45" s="118" t="s">
        <v>75</v>
      </c>
      <c r="B45" s="118" t="s">
        <v>157</v>
      </c>
      <c r="C45" s="118" t="s">
        <v>158</v>
      </c>
      <c r="D45" s="118">
        <v>3566</v>
      </c>
      <c r="E45" s="118"/>
      <c r="F45" s="118">
        <v>3566</v>
      </c>
      <c r="G45" s="111"/>
      <c r="H45" s="111"/>
      <c r="I45" s="111"/>
    </row>
    <row r="46" spans="1:9" s="134" customFormat="1" ht="12" x14ac:dyDescent="0.2">
      <c r="A46" s="133" t="s">
        <v>152</v>
      </c>
      <c r="B46" s="133" t="s">
        <v>153</v>
      </c>
      <c r="C46" s="133" t="s">
        <v>154</v>
      </c>
      <c r="D46" s="133">
        <v>3566</v>
      </c>
      <c r="E46" s="133"/>
      <c r="F46" s="133">
        <v>3566</v>
      </c>
    </row>
    <row r="47" spans="1:9" s="123" customFormat="1" ht="15" customHeight="1" x14ac:dyDescent="0.2">
      <c r="A47" s="135" t="s">
        <v>63</v>
      </c>
      <c r="B47" s="135" t="s">
        <v>159</v>
      </c>
      <c r="C47" s="135" t="s">
        <v>98</v>
      </c>
      <c r="D47" s="135">
        <v>3566</v>
      </c>
      <c r="E47" s="135"/>
      <c r="F47" s="135">
        <v>3566</v>
      </c>
    </row>
    <row r="48" spans="1:9" s="123" customFormat="1" ht="15" customHeight="1" x14ac:dyDescent="0.2">
      <c r="A48" s="123" t="s">
        <v>63</v>
      </c>
      <c r="B48" s="123" t="s">
        <v>160</v>
      </c>
      <c r="C48" s="123" t="s">
        <v>161</v>
      </c>
      <c r="D48" s="135">
        <v>3566</v>
      </c>
      <c r="E48" s="135"/>
      <c r="F48" s="135">
        <v>3566</v>
      </c>
    </row>
    <row r="49" spans="1:9" x14ac:dyDescent="0.2">
      <c r="A49" s="118" t="s">
        <v>75</v>
      </c>
      <c r="B49" s="118" t="s">
        <v>134</v>
      </c>
      <c r="C49" s="118" t="s">
        <v>138</v>
      </c>
      <c r="D49" s="118">
        <v>65000</v>
      </c>
      <c r="E49" s="118"/>
      <c r="F49" s="118">
        <v>74330</v>
      </c>
      <c r="G49" s="123"/>
      <c r="H49" s="123"/>
      <c r="I49" s="123"/>
    </row>
    <row r="50" spans="1:9" s="134" customFormat="1" ht="12" x14ac:dyDescent="0.2">
      <c r="A50" s="133" t="s">
        <v>152</v>
      </c>
      <c r="B50" s="133" t="s">
        <v>153</v>
      </c>
      <c r="C50" s="133" t="s">
        <v>154</v>
      </c>
      <c r="D50" s="133">
        <v>65000</v>
      </c>
      <c r="E50" s="133"/>
      <c r="F50" s="133">
        <v>74330</v>
      </c>
      <c r="G50" s="127"/>
      <c r="H50" s="127"/>
      <c r="I50" s="127"/>
    </row>
    <row r="51" spans="1:9" s="123" customFormat="1" ht="15" customHeight="1" x14ac:dyDescent="0.2">
      <c r="A51" s="135" t="s">
        <v>63</v>
      </c>
      <c r="B51" s="135" t="s">
        <v>77</v>
      </c>
      <c r="C51" s="135" t="s">
        <v>21</v>
      </c>
      <c r="D51" s="135">
        <v>65000</v>
      </c>
      <c r="E51" s="135"/>
      <c r="F51" s="135">
        <v>74330</v>
      </c>
    </row>
    <row r="52" spans="1:9" s="123" customFormat="1" ht="15" customHeight="1" x14ac:dyDescent="0.2">
      <c r="A52" s="123" t="s">
        <v>63</v>
      </c>
      <c r="B52" s="123" t="s">
        <v>78</v>
      </c>
      <c r="C52" s="123" t="s">
        <v>32</v>
      </c>
      <c r="D52" s="135">
        <v>65000</v>
      </c>
      <c r="E52" s="135">
        <f>F52-D52</f>
        <v>8630</v>
      </c>
      <c r="F52" s="135">
        <v>73630</v>
      </c>
    </row>
    <row r="53" spans="1:9" s="123" customFormat="1" ht="15" customHeight="1" x14ac:dyDescent="0.2">
      <c r="A53" s="123" t="s">
        <v>63</v>
      </c>
      <c r="B53" s="123" t="s">
        <v>162</v>
      </c>
      <c r="C53" s="123" t="s">
        <v>163</v>
      </c>
      <c r="D53" s="135"/>
      <c r="E53" s="135">
        <v>700</v>
      </c>
      <c r="F53" s="135">
        <v>700</v>
      </c>
    </row>
    <row r="54" spans="1:9" x14ac:dyDescent="0.2">
      <c r="A54" s="118" t="s">
        <v>75</v>
      </c>
      <c r="B54" s="118" t="s">
        <v>135</v>
      </c>
      <c r="C54" s="118" t="s">
        <v>51</v>
      </c>
      <c r="D54" s="118">
        <v>836000</v>
      </c>
      <c r="E54" s="118"/>
      <c r="F54" s="118">
        <v>970000</v>
      </c>
      <c r="G54" s="123"/>
      <c r="H54" s="123"/>
      <c r="I54" s="123"/>
    </row>
    <row r="55" spans="1:9" s="134" customFormat="1" ht="12" x14ac:dyDescent="0.2">
      <c r="A55" s="133" t="s">
        <v>152</v>
      </c>
      <c r="B55" s="133" t="s">
        <v>153</v>
      </c>
      <c r="C55" s="133" t="s">
        <v>154</v>
      </c>
      <c r="D55" s="133">
        <v>836000</v>
      </c>
      <c r="E55" s="133"/>
      <c r="F55" s="133">
        <v>970000</v>
      </c>
      <c r="G55" s="127"/>
      <c r="H55" s="127"/>
      <c r="I55" s="127"/>
    </row>
    <row r="56" spans="1:9" s="123" customFormat="1" ht="15" customHeight="1" x14ac:dyDescent="0.2">
      <c r="A56" s="135" t="s">
        <v>63</v>
      </c>
      <c r="B56" s="135" t="s">
        <v>77</v>
      </c>
      <c r="C56" s="135" t="s">
        <v>21</v>
      </c>
      <c r="D56" s="135">
        <v>836000</v>
      </c>
      <c r="E56" s="135"/>
      <c r="F56" s="135">
        <v>970000</v>
      </c>
      <c r="G56" s="111"/>
      <c r="H56" s="111"/>
      <c r="I56" s="111"/>
    </row>
    <row r="57" spans="1:9" s="123" customFormat="1" ht="15" customHeight="1" x14ac:dyDescent="0.2">
      <c r="A57" s="123" t="s">
        <v>63</v>
      </c>
      <c r="B57" s="123" t="s">
        <v>81</v>
      </c>
      <c r="C57" s="123" t="s">
        <v>22</v>
      </c>
      <c r="D57" s="135">
        <v>804000</v>
      </c>
      <c r="E57" s="135">
        <v>133000</v>
      </c>
      <c r="F57" s="135">
        <v>937000</v>
      </c>
    </row>
    <row r="58" spans="1:9" s="123" customFormat="1" ht="15" customHeight="1" x14ac:dyDescent="0.2">
      <c r="A58" s="123" t="s">
        <v>63</v>
      </c>
      <c r="B58" s="123" t="s">
        <v>78</v>
      </c>
      <c r="C58" s="123" t="s">
        <v>32</v>
      </c>
      <c r="D58" s="135">
        <v>32000</v>
      </c>
      <c r="E58" s="135">
        <v>1000</v>
      </c>
      <c r="F58" s="135">
        <v>33000</v>
      </c>
      <c r="G58" s="111"/>
      <c r="H58" s="111"/>
      <c r="I58" s="111"/>
    </row>
    <row r="59" spans="1:9" s="123" customFormat="1" ht="15" customHeight="1" x14ac:dyDescent="0.2">
      <c r="A59" s="123" t="s">
        <v>63</v>
      </c>
      <c r="B59" s="123" t="s">
        <v>83</v>
      </c>
      <c r="C59" s="123" t="s">
        <v>56</v>
      </c>
      <c r="D59" s="135">
        <v>0</v>
      </c>
      <c r="E59" s="135">
        <v>0</v>
      </c>
      <c r="F59" s="135">
        <v>0</v>
      </c>
      <c r="G59" s="111"/>
      <c r="H59" s="111"/>
      <c r="I59" s="111"/>
    </row>
    <row r="60" spans="1:9" x14ac:dyDescent="0.2">
      <c r="A60" s="124" t="s">
        <v>75</v>
      </c>
      <c r="B60" s="132" t="s">
        <v>139</v>
      </c>
      <c r="C60" s="124" t="s">
        <v>140</v>
      </c>
      <c r="D60" s="125"/>
      <c r="E60" s="125">
        <v>48500</v>
      </c>
      <c r="F60" s="125">
        <v>48500</v>
      </c>
      <c r="G60" s="123"/>
      <c r="H60" s="123"/>
      <c r="I60" s="123"/>
    </row>
    <row r="61" spans="1:9" s="123" customFormat="1" ht="15" customHeight="1" x14ac:dyDescent="0.2">
      <c r="A61" s="121" t="s">
        <v>63</v>
      </c>
      <c r="B61" s="130">
        <v>3</v>
      </c>
      <c r="C61" s="121" t="s">
        <v>21</v>
      </c>
      <c r="D61" s="122"/>
      <c r="E61" s="135">
        <v>48500</v>
      </c>
      <c r="F61" s="135">
        <v>48500</v>
      </c>
    </row>
    <row r="62" spans="1:9" s="123" customFormat="1" ht="15" customHeight="1" x14ac:dyDescent="0.2">
      <c r="A62" s="121"/>
      <c r="B62" s="130">
        <v>32</v>
      </c>
      <c r="C62" s="121" t="s">
        <v>32</v>
      </c>
      <c r="D62" s="122"/>
      <c r="E62" s="135"/>
      <c r="F62" s="135">
        <v>0</v>
      </c>
    </row>
    <row r="63" spans="1:9" s="123" customFormat="1" ht="15" customHeight="1" x14ac:dyDescent="0.2">
      <c r="A63" s="121"/>
      <c r="B63" s="130" t="s">
        <v>162</v>
      </c>
      <c r="C63" s="121" t="s">
        <v>163</v>
      </c>
      <c r="D63" s="122"/>
      <c r="E63" s="135">
        <v>48500</v>
      </c>
      <c r="F63" s="135">
        <v>48500</v>
      </c>
    </row>
    <row r="64" spans="1:9" x14ac:dyDescent="0.2">
      <c r="A64" s="116" t="s">
        <v>72</v>
      </c>
      <c r="B64" s="116" t="s">
        <v>136</v>
      </c>
      <c r="C64" s="116" t="s">
        <v>137</v>
      </c>
      <c r="D64" s="116">
        <v>134946</v>
      </c>
      <c r="E64" s="116"/>
      <c r="F64" s="116">
        <f>F65+F69+F73+F80+F84</f>
        <v>157166</v>
      </c>
      <c r="G64" s="123"/>
      <c r="H64" s="123"/>
      <c r="I64" s="123"/>
    </row>
    <row r="65" spans="1:9" x14ac:dyDescent="0.2">
      <c r="A65" s="118" t="s">
        <v>75</v>
      </c>
      <c r="B65" s="118" t="s">
        <v>124</v>
      </c>
      <c r="C65" s="118" t="s">
        <v>125</v>
      </c>
      <c r="D65" s="118">
        <v>53450</v>
      </c>
      <c r="E65" s="118">
        <v>0</v>
      </c>
      <c r="F65" s="118">
        <v>53500</v>
      </c>
      <c r="G65" s="111"/>
      <c r="H65" s="111"/>
      <c r="I65" s="111"/>
    </row>
    <row r="66" spans="1:9" s="134" customFormat="1" ht="12" x14ac:dyDescent="0.2">
      <c r="A66" s="133" t="s">
        <v>152</v>
      </c>
      <c r="B66" s="133" t="s">
        <v>153</v>
      </c>
      <c r="C66" s="133" t="s">
        <v>154</v>
      </c>
      <c r="D66" s="133">
        <v>53450</v>
      </c>
      <c r="E66" s="133"/>
      <c r="F66" s="133">
        <v>53500</v>
      </c>
    </row>
    <row r="67" spans="1:9" s="123" customFormat="1" ht="15" customHeight="1" x14ac:dyDescent="0.2">
      <c r="A67" s="135" t="s">
        <v>63</v>
      </c>
      <c r="B67" s="135" t="s">
        <v>77</v>
      </c>
      <c r="C67" s="135" t="s">
        <v>21</v>
      </c>
      <c r="D67" s="135">
        <v>53450</v>
      </c>
      <c r="E67" s="135"/>
      <c r="F67" s="135">
        <v>53500</v>
      </c>
    </row>
    <row r="68" spans="1:9" s="123" customFormat="1" ht="15" customHeight="1" x14ac:dyDescent="0.2">
      <c r="A68" s="123" t="s">
        <v>63</v>
      </c>
      <c r="B68" s="123" t="s">
        <v>81</v>
      </c>
      <c r="C68" s="123" t="s">
        <v>22</v>
      </c>
      <c r="D68" s="135">
        <v>53450</v>
      </c>
      <c r="E68" s="135"/>
      <c r="F68" s="135">
        <v>53500</v>
      </c>
      <c r="G68" s="111"/>
      <c r="H68" s="111"/>
      <c r="I68" s="111"/>
    </row>
    <row r="69" spans="1:9" ht="15" x14ac:dyDescent="0.25">
      <c r="A69" s="118" t="s">
        <v>75</v>
      </c>
      <c r="B69" s="118" t="s">
        <v>164</v>
      </c>
      <c r="C69" s="118" t="s">
        <v>165</v>
      </c>
      <c r="D69" s="118">
        <v>5516</v>
      </c>
      <c r="E69" s="118">
        <v>0</v>
      </c>
      <c r="F69" s="118">
        <v>5516</v>
      </c>
      <c r="G69" s="92"/>
      <c r="H69" s="92"/>
      <c r="I69" s="92"/>
    </row>
    <row r="70" spans="1:9" s="134" customFormat="1" ht="12" x14ac:dyDescent="0.2">
      <c r="A70" s="133" t="s">
        <v>152</v>
      </c>
      <c r="B70" s="133" t="s">
        <v>153</v>
      </c>
      <c r="C70" s="133" t="s">
        <v>154</v>
      </c>
      <c r="D70" s="133">
        <v>5516</v>
      </c>
      <c r="E70" s="133"/>
      <c r="F70" s="133">
        <v>5516</v>
      </c>
      <c r="G70" s="127"/>
      <c r="H70" s="127"/>
      <c r="I70" s="127"/>
    </row>
    <row r="71" spans="1:9" s="123" customFormat="1" ht="15" customHeight="1" x14ac:dyDescent="0.2">
      <c r="A71" s="135" t="s">
        <v>63</v>
      </c>
      <c r="B71" s="135" t="s">
        <v>159</v>
      </c>
      <c r="C71" s="135" t="s">
        <v>98</v>
      </c>
      <c r="D71" s="135">
        <v>5516</v>
      </c>
      <c r="E71" s="135"/>
      <c r="F71" s="135">
        <v>5516</v>
      </c>
      <c r="G71" s="111"/>
      <c r="H71" s="111"/>
      <c r="I71" s="111"/>
    </row>
    <row r="72" spans="1:9" s="123" customFormat="1" ht="15" customHeight="1" x14ac:dyDescent="0.2">
      <c r="A72" s="123" t="s">
        <v>63</v>
      </c>
      <c r="B72" s="123" t="s">
        <v>160</v>
      </c>
      <c r="C72" s="123" t="s">
        <v>161</v>
      </c>
      <c r="D72" s="135">
        <v>5516</v>
      </c>
      <c r="E72" s="135"/>
      <c r="F72" s="135">
        <v>5516</v>
      </c>
      <c r="G72" s="111"/>
      <c r="H72" s="111"/>
      <c r="I72" s="111"/>
    </row>
    <row r="73" spans="1:9" x14ac:dyDescent="0.2">
      <c r="A73" s="118" t="s">
        <v>75</v>
      </c>
      <c r="B73" s="118" t="s">
        <v>129</v>
      </c>
      <c r="C73" s="118" t="s">
        <v>130</v>
      </c>
      <c r="D73" s="118">
        <v>64700</v>
      </c>
      <c r="E73" s="118">
        <f>F73-D73</f>
        <v>-11700</v>
      </c>
      <c r="F73" s="118">
        <v>53000</v>
      </c>
    </row>
    <row r="74" spans="1:9" s="134" customFormat="1" ht="12" x14ac:dyDescent="0.2">
      <c r="A74" s="133" t="s">
        <v>152</v>
      </c>
      <c r="B74" s="133" t="s">
        <v>153</v>
      </c>
      <c r="C74" s="133" t="s">
        <v>154</v>
      </c>
      <c r="D74" s="133">
        <v>64700</v>
      </c>
      <c r="E74" s="133"/>
      <c r="F74" s="133">
        <f>F75+F78</f>
        <v>53000</v>
      </c>
      <c r="G74" s="127"/>
      <c r="H74" s="127"/>
      <c r="I74" s="127"/>
    </row>
    <row r="75" spans="1:9" s="123" customFormat="1" ht="15" customHeight="1" x14ac:dyDescent="0.2">
      <c r="A75" s="135" t="s">
        <v>63</v>
      </c>
      <c r="B75" s="135" t="s">
        <v>77</v>
      </c>
      <c r="C75" s="135" t="s">
        <v>21</v>
      </c>
      <c r="D75" s="135">
        <v>64600</v>
      </c>
      <c r="E75" s="135"/>
      <c r="F75" s="135">
        <f>F76+F77</f>
        <v>53000</v>
      </c>
      <c r="G75" s="111"/>
      <c r="H75" s="111"/>
      <c r="I75" s="111"/>
    </row>
    <row r="76" spans="1:9" s="123" customFormat="1" ht="15" customHeight="1" x14ac:dyDescent="0.2">
      <c r="A76" s="123" t="s">
        <v>63</v>
      </c>
      <c r="B76" s="123" t="s">
        <v>81</v>
      </c>
      <c r="C76" s="123" t="s">
        <v>22</v>
      </c>
      <c r="D76" s="135">
        <v>28100</v>
      </c>
      <c r="E76" s="135">
        <f>F76-D76</f>
        <v>3900</v>
      </c>
      <c r="F76" s="135">
        <v>32000</v>
      </c>
      <c r="G76" s="111"/>
      <c r="H76" s="111"/>
      <c r="I76" s="111"/>
    </row>
    <row r="77" spans="1:9" s="123" customFormat="1" ht="15" customHeight="1" x14ac:dyDescent="0.2">
      <c r="A77" s="123" t="s">
        <v>63</v>
      </c>
      <c r="B77" s="123" t="s">
        <v>78</v>
      </c>
      <c r="C77" s="123" t="s">
        <v>32</v>
      </c>
      <c r="D77" s="135">
        <v>36500</v>
      </c>
      <c r="E77" s="135">
        <f t="shared" ref="E77:E79" si="1">F77-D77</f>
        <v>-15500</v>
      </c>
      <c r="F77" s="135">
        <v>21000</v>
      </c>
    </row>
    <row r="78" spans="1:9" s="123" customFormat="1" ht="15" customHeight="1" x14ac:dyDescent="0.2">
      <c r="A78" s="135" t="s">
        <v>63</v>
      </c>
      <c r="B78" s="135" t="s">
        <v>86</v>
      </c>
      <c r="C78" s="135" t="s">
        <v>23</v>
      </c>
      <c r="D78" s="135">
        <v>100</v>
      </c>
      <c r="E78" s="135"/>
      <c r="F78" s="135">
        <v>0</v>
      </c>
    </row>
    <row r="79" spans="1:9" s="123" customFormat="1" ht="15" customHeight="1" x14ac:dyDescent="0.2">
      <c r="A79" s="123" t="s">
        <v>63</v>
      </c>
      <c r="B79" s="123" t="s">
        <v>87</v>
      </c>
      <c r="C79" s="123" t="s">
        <v>43</v>
      </c>
      <c r="D79" s="135">
        <v>100</v>
      </c>
      <c r="E79" s="135">
        <f t="shared" si="1"/>
        <v>-100</v>
      </c>
      <c r="F79" s="135">
        <v>0</v>
      </c>
      <c r="G79" s="111"/>
      <c r="H79" s="111"/>
      <c r="I79" s="111"/>
    </row>
    <row r="80" spans="1:9" x14ac:dyDescent="0.2">
      <c r="A80" s="118" t="s">
        <v>75</v>
      </c>
      <c r="B80" s="118" t="s">
        <v>134</v>
      </c>
      <c r="C80" s="118" t="s">
        <v>138</v>
      </c>
      <c r="D80" s="118">
        <v>11150</v>
      </c>
      <c r="E80" s="118"/>
      <c r="F80" s="118">
        <v>11150</v>
      </c>
      <c r="G80" s="123"/>
      <c r="H80" s="123"/>
      <c r="I80" s="123"/>
    </row>
    <row r="81" spans="1:9" s="134" customFormat="1" ht="12" x14ac:dyDescent="0.2">
      <c r="A81" s="133" t="s">
        <v>152</v>
      </c>
      <c r="B81" s="133" t="s">
        <v>153</v>
      </c>
      <c r="C81" s="133" t="s">
        <v>154</v>
      </c>
      <c r="D81" s="133">
        <v>11150</v>
      </c>
      <c r="E81" s="133"/>
      <c r="F81" s="133">
        <v>11150</v>
      </c>
      <c r="G81" s="127"/>
      <c r="H81" s="127"/>
      <c r="I81" s="127"/>
    </row>
    <row r="82" spans="1:9" s="123" customFormat="1" ht="15" customHeight="1" x14ac:dyDescent="0.2">
      <c r="A82" s="135" t="s">
        <v>63</v>
      </c>
      <c r="B82" s="135" t="s">
        <v>77</v>
      </c>
      <c r="C82" s="135" t="s">
        <v>21</v>
      </c>
      <c r="D82" s="135">
        <v>11150</v>
      </c>
      <c r="E82" s="135"/>
      <c r="F82" s="135">
        <v>11150</v>
      </c>
    </row>
    <row r="83" spans="1:9" s="123" customFormat="1" ht="15" customHeight="1" x14ac:dyDescent="0.2">
      <c r="A83" s="123" t="s">
        <v>63</v>
      </c>
      <c r="B83" s="123" t="s">
        <v>81</v>
      </c>
      <c r="C83" s="123" t="s">
        <v>22</v>
      </c>
      <c r="D83" s="135">
        <v>11150</v>
      </c>
      <c r="E83" s="135"/>
      <c r="F83" s="135">
        <v>11150</v>
      </c>
    </row>
    <row r="84" spans="1:9" x14ac:dyDescent="0.2">
      <c r="A84" s="118" t="s">
        <v>75</v>
      </c>
      <c r="B84" s="118" t="s">
        <v>139</v>
      </c>
      <c r="C84" s="118" t="s">
        <v>140</v>
      </c>
      <c r="D84" s="118">
        <v>130</v>
      </c>
      <c r="E84" s="118"/>
      <c r="F84" s="118">
        <v>34000</v>
      </c>
      <c r="G84" s="123"/>
      <c r="H84" s="123"/>
      <c r="I84" s="123"/>
    </row>
    <row r="85" spans="1:9" s="134" customFormat="1" ht="12" x14ac:dyDescent="0.2">
      <c r="A85" s="133" t="s">
        <v>152</v>
      </c>
      <c r="B85" s="133" t="s">
        <v>153</v>
      </c>
      <c r="C85" s="133" t="s">
        <v>154</v>
      </c>
      <c r="D85" s="133">
        <v>130</v>
      </c>
      <c r="E85" s="133"/>
      <c r="F85" s="133">
        <v>34000</v>
      </c>
      <c r="G85" s="127"/>
      <c r="H85" s="127"/>
      <c r="I85" s="127"/>
    </row>
    <row r="86" spans="1:9" s="123" customFormat="1" ht="15" customHeight="1" x14ac:dyDescent="0.2">
      <c r="A86" s="135" t="s">
        <v>63</v>
      </c>
      <c r="B86" s="135" t="s">
        <v>77</v>
      </c>
      <c r="C86" s="135" t="s">
        <v>21</v>
      </c>
      <c r="D86" s="135">
        <v>130</v>
      </c>
      <c r="E86" s="135"/>
      <c r="F86" s="135">
        <v>34000</v>
      </c>
      <c r="G86" s="111"/>
      <c r="H86" s="111"/>
      <c r="I86" s="111"/>
    </row>
    <row r="87" spans="1:9" s="123" customFormat="1" ht="15" customHeight="1" x14ac:dyDescent="0.2">
      <c r="A87" s="123" t="s">
        <v>63</v>
      </c>
      <c r="B87" s="123" t="s">
        <v>78</v>
      </c>
      <c r="C87" s="123" t="s">
        <v>32</v>
      </c>
      <c r="D87" s="135">
        <v>130</v>
      </c>
      <c r="E87" s="135">
        <v>-130</v>
      </c>
      <c r="F87" s="135">
        <v>0</v>
      </c>
    </row>
    <row r="88" spans="1:9" s="123" customFormat="1" ht="15" customHeight="1" x14ac:dyDescent="0.2">
      <c r="A88" s="121"/>
      <c r="B88" s="131">
        <v>38</v>
      </c>
      <c r="C88" s="119" t="s">
        <v>163</v>
      </c>
      <c r="D88" s="135"/>
      <c r="E88" s="135">
        <v>34000</v>
      </c>
      <c r="F88" s="135">
        <v>34000</v>
      </c>
      <c r="G88" s="111"/>
      <c r="H88" s="111"/>
      <c r="I88" s="111"/>
    </row>
    <row r="89" spans="1:9" x14ac:dyDescent="0.2">
      <c r="A89" s="116" t="s">
        <v>72</v>
      </c>
      <c r="B89" s="116" t="s">
        <v>141</v>
      </c>
      <c r="C89" s="116" t="s">
        <v>142</v>
      </c>
      <c r="D89" s="116">
        <v>28199</v>
      </c>
      <c r="E89" s="116"/>
      <c r="F89" s="116">
        <f>F90+F94+F98+F106+F110+F116+F120</f>
        <v>25333</v>
      </c>
      <c r="G89" s="123"/>
      <c r="H89" s="123"/>
      <c r="I89" s="123"/>
    </row>
    <row r="90" spans="1:9" x14ac:dyDescent="0.2">
      <c r="A90" s="118" t="s">
        <v>75</v>
      </c>
      <c r="B90" s="118" t="s">
        <v>124</v>
      </c>
      <c r="C90" s="118" t="s">
        <v>125</v>
      </c>
      <c r="D90" s="118">
        <v>0</v>
      </c>
      <c r="E90" s="118"/>
      <c r="F90" s="118">
        <v>0</v>
      </c>
      <c r="G90" s="123"/>
      <c r="H90" s="123"/>
      <c r="I90" s="123"/>
    </row>
    <row r="91" spans="1:9" s="134" customFormat="1" ht="12" x14ac:dyDescent="0.2">
      <c r="A91" s="133" t="s">
        <v>152</v>
      </c>
      <c r="B91" s="133" t="s">
        <v>153</v>
      </c>
      <c r="C91" s="133" t="s">
        <v>154</v>
      </c>
      <c r="D91" s="133">
        <v>0</v>
      </c>
      <c r="E91" s="133"/>
      <c r="F91" s="133">
        <v>0</v>
      </c>
    </row>
    <row r="92" spans="1:9" ht="15" customHeight="1" x14ac:dyDescent="0.2">
      <c r="A92" s="135" t="s">
        <v>63</v>
      </c>
      <c r="B92" s="135" t="s">
        <v>77</v>
      </c>
      <c r="C92" s="135" t="s">
        <v>21</v>
      </c>
      <c r="D92" s="135">
        <v>0</v>
      </c>
      <c r="E92" s="135"/>
      <c r="F92" s="135">
        <v>0</v>
      </c>
      <c r="G92" s="123"/>
      <c r="H92" s="123"/>
      <c r="I92" s="123"/>
    </row>
    <row r="93" spans="1:9" ht="15" customHeight="1" x14ac:dyDescent="0.2">
      <c r="A93" s="123" t="s">
        <v>63</v>
      </c>
      <c r="B93" s="123" t="s">
        <v>78</v>
      </c>
      <c r="C93" s="123" t="s">
        <v>32</v>
      </c>
      <c r="D93" s="135">
        <v>0</v>
      </c>
      <c r="E93" s="135"/>
      <c r="F93" s="135">
        <v>0</v>
      </c>
      <c r="G93" s="123"/>
      <c r="H93" s="123"/>
      <c r="I93" s="123"/>
    </row>
    <row r="94" spans="1:9" x14ac:dyDescent="0.2">
      <c r="A94" s="118" t="s">
        <v>75</v>
      </c>
      <c r="B94" s="118" t="s">
        <v>126</v>
      </c>
      <c r="C94" s="118" t="s">
        <v>127</v>
      </c>
      <c r="D94" s="118">
        <v>660</v>
      </c>
      <c r="E94" s="118"/>
      <c r="F94" s="118">
        <v>660</v>
      </c>
    </row>
    <row r="95" spans="1:9" s="134" customFormat="1" ht="12" x14ac:dyDescent="0.2">
      <c r="A95" s="133" t="s">
        <v>152</v>
      </c>
      <c r="B95" s="133" t="s">
        <v>153</v>
      </c>
      <c r="C95" s="133" t="s">
        <v>154</v>
      </c>
      <c r="D95" s="133">
        <v>660</v>
      </c>
      <c r="E95" s="133"/>
      <c r="F95" s="133">
        <v>660</v>
      </c>
    </row>
    <row r="96" spans="1:9" ht="15" customHeight="1" x14ac:dyDescent="0.2">
      <c r="A96" s="135" t="s">
        <v>63</v>
      </c>
      <c r="B96" s="135" t="s">
        <v>77</v>
      </c>
      <c r="C96" s="135" t="s">
        <v>21</v>
      </c>
      <c r="D96" s="135">
        <v>660</v>
      </c>
      <c r="E96" s="135"/>
      <c r="F96" s="135">
        <v>660</v>
      </c>
      <c r="G96" s="123"/>
      <c r="H96" s="123"/>
      <c r="I96" s="123"/>
    </row>
    <row r="97" spans="1:9" ht="15" customHeight="1" x14ac:dyDescent="0.2">
      <c r="A97" s="123" t="s">
        <v>63</v>
      </c>
      <c r="B97" s="123" t="s">
        <v>78</v>
      </c>
      <c r="C97" s="123" t="s">
        <v>32</v>
      </c>
      <c r="D97" s="135">
        <v>660</v>
      </c>
      <c r="E97" s="135"/>
      <c r="F97" s="135">
        <v>660</v>
      </c>
      <c r="G97" s="123"/>
      <c r="H97" s="123"/>
      <c r="I97" s="123"/>
    </row>
    <row r="98" spans="1:9" ht="15" x14ac:dyDescent="0.25">
      <c r="A98" s="118" t="s">
        <v>75</v>
      </c>
      <c r="B98" s="118" t="s">
        <v>134</v>
      </c>
      <c r="C98" s="118" t="s">
        <v>138</v>
      </c>
      <c r="D98" s="118">
        <v>23285</v>
      </c>
      <c r="E98" s="118"/>
      <c r="F98" s="118">
        <v>20685</v>
      </c>
      <c r="G98" s="92"/>
      <c r="H98" s="92"/>
      <c r="I98" s="92"/>
    </row>
    <row r="99" spans="1:9" s="134" customFormat="1" ht="12" x14ac:dyDescent="0.2">
      <c r="A99" s="133" t="s">
        <v>152</v>
      </c>
      <c r="B99" s="133" t="s">
        <v>153</v>
      </c>
      <c r="C99" s="133" t="s">
        <v>154</v>
      </c>
      <c r="D99" s="133">
        <v>23285</v>
      </c>
      <c r="E99" s="133"/>
      <c r="F99" s="133">
        <v>20685</v>
      </c>
    </row>
    <row r="100" spans="1:9" ht="15" customHeight="1" x14ac:dyDescent="0.25">
      <c r="A100" s="135" t="s">
        <v>63</v>
      </c>
      <c r="B100" s="135" t="s">
        <v>77</v>
      </c>
      <c r="C100" s="135" t="s">
        <v>21</v>
      </c>
      <c r="D100" s="135">
        <v>9615</v>
      </c>
      <c r="E100" s="135"/>
      <c r="F100" s="135">
        <v>18685</v>
      </c>
      <c r="G100" s="137"/>
      <c r="H100" s="128"/>
      <c r="I100" s="128"/>
    </row>
    <row r="101" spans="1:9" ht="15" customHeight="1" x14ac:dyDescent="0.2">
      <c r="A101" s="123" t="s">
        <v>63</v>
      </c>
      <c r="B101" s="123" t="s">
        <v>81</v>
      </c>
      <c r="C101" s="123" t="s">
        <v>22</v>
      </c>
      <c r="D101" s="135">
        <v>175</v>
      </c>
      <c r="E101" s="135"/>
      <c r="F101" s="135">
        <v>175</v>
      </c>
      <c r="G101" s="120"/>
    </row>
    <row r="102" spans="1:9" ht="15" customHeight="1" x14ac:dyDescent="0.25">
      <c r="A102" s="123" t="s">
        <v>63</v>
      </c>
      <c r="B102" s="123" t="s">
        <v>78</v>
      </c>
      <c r="C102" s="123" t="s">
        <v>32</v>
      </c>
      <c r="D102" s="135">
        <v>2780</v>
      </c>
      <c r="E102" s="135">
        <f>F102-D102</f>
        <v>330</v>
      </c>
      <c r="F102" s="135">
        <v>3110</v>
      </c>
      <c r="G102" s="92"/>
      <c r="H102" s="92"/>
      <c r="I102" s="92"/>
    </row>
    <row r="103" spans="1:9" ht="15" customHeight="1" x14ac:dyDescent="0.2">
      <c r="A103" s="123" t="s">
        <v>63</v>
      </c>
      <c r="B103" s="123" t="s">
        <v>166</v>
      </c>
      <c r="C103" s="123" t="s">
        <v>143</v>
      </c>
      <c r="D103" s="135">
        <v>6660</v>
      </c>
      <c r="E103" s="135">
        <f>F103-D103</f>
        <v>8740</v>
      </c>
      <c r="F103" s="135">
        <v>15400</v>
      </c>
    </row>
    <row r="104" spans="1:9" ht="15" customHeight="1" x14ac:dyDescent="0.25">
      <c r="A104" s="135" t="s">
        <v>63</v>
      </c>
      <c r="B104" s="135" t="s">
        <v>86</v>
      </c>
      <c r="C104" s="135" t="s">
        <v>23</v>
      </c>
      <c r="D104" s="135">
        <v>13670</v>
      </c>
      <c r="E104" s="135"/>
      <c r="F104" s="135">
        <v>2000</v>
      </c>
      <c r="G104" s="92"/>
      <c r="H104" s="92"/>
      <c r="I104" s="92"/>
    </row>
    <row r="105" spans="1:9" ht="15" customHeight="1" x14ac:dyDescent="0.25">
      <c r="A105" s="123" t="s">
        <v>63</v>
      </c>
      <c r="B105" s="123" t="s">
        <v>87</v>
      </c>
      <c r="C105" s="123" t="s">
        <v>43</v>
      </c>
      <c r="D105" s="135">
        <v>13670</v>
      </c>
      <c r="E105" s="135">
        <f>F105-D105</f>
        <v>-11670</v>
      </c>
      <c r="F105" s="135">
        <v>2000</v>
      </c>
      <c r="G105" s="92"/>
      <c r="H105" s="92"/>
      <c r="I105" s="92"/>
    </row>
    <row r="106" spans="1:9" x14ac:dyDescent="0.2">
      <c r="A106" s="118" t="s">
        <v>75</v>
      </c>
      <c r="B106" s="118" t="s">
        <v>144</v>
      </c>
      <c r="C106" s="118" t="s">
        <v>167</v>
      </c>
      <c r="D106" s="118">
        <v>1884</v>
      </c>
      <c r="E106" s="118"/>
      <c r="F106" s="118">
        <v>1788</v>
      </c>
      <c r="G106" s="123"/>
    </row>
    <row r="107" spans="1:9" s="134" customFormat="1" ht="12" x14ac:dyDescent="0.2">
      <c r="A107" s="133" t="s">
        <v>152</v>
      </c>
      <c r="B107" s="133" t="s">
        <v>153</v>
      </c>
      <c r="C107" s="133" t="s">
        <v>154</v>
      </c>
      <c r="D107" s="133">
        <v>1884</v>
      </c>
      <c r="E107" s="133"/>
      <c r="F107" s="133">
        <v>1788</v>
      </c>
    </row>
    <row r="108" spans="1:9" ht="15" customHeight="1" x14ac:dyDescent="0.25">
      <c r="A108" s="135" t="s">
        <v>63</v>
      </c>
      <c r="B108" s="135" t="s">
        <v>77</v>
      </c>
      <c r="C108" s="135" t="s">
        <v>21</v>
      </c>
      <c r="D108" s="135">
        <v>1884</v>
      </c>
      <c r="E108" s="135"/>
      <c r="F108" s="135">
        <v>1788</v>
      </c>
      <c r="G108" s="92"/>
      <c r="H108" s="92"/>
      <c r="I108" s="92"/>
    </row>
    <row r="109" spans="1:9" ht="15" customHeight="1" x14ac:dyDescent="0.25">
      <c r="A109" s="123" t="s">
        <v>63</v>
      </c>
      <c r="B109" s="123" t="s">
        <v>78</v>
      </c>
      <c r="C109" s="123" t="s">
        <v>32</v>
      </c>
      <c r="D109" s="135">
        <v>1884</v>
      </c>
      <c r="E109" s="135">
        <f>F109-D109</f>
        <v>-96</v>
      </c>
      <c r="F109" s="135">
        <v>1788</v>
      </c>
      <c r="G109" s="92"/>
      <c r="H109" s="92"/>
      <c r="I109" s="92"/>
    </row>
    <row r="110" spans="1:9" ht="15" x14ac:dyDescent="0.25">
      <c r="A110" s="118" t="s">
        <v>75</v>
      </c>
      <c r="B110" s="118" t="s">
        <v>139</v>
      </c>
      <c r="C110" s="118" t="s">
        <v>140</v>
      </c>
      <c r="D110" s="118">
        <v>1790</v>
      </c>
      <c r="E110" s="118">
        <v>-170</v>
      </c>
      <c r="F110" s="118">
        <v>1620</v>
      </c>
      <c r="G110" s="92"/>
      <c r="H110" s="92"/>
      <c r="I110" s="92"/>
    </row>
    <row r="111" spans="1:9" s="134" customFormat="1" ht="12" x14ac:dyDescent="0.2">
      <c r="A111" s="133" t="s">
        <v>152</v>
      </c>
      <c r="B111" s="133" t="s">
        <v>153</v>
      </c>
      <c r="C111" s="133" t="s">
        <v>154</v>
      </c>
      <c r="D111" s="133">
        <v>1790</v>
      </c>
      <c r="E111" s="133"/>
      <c r="F111" s="133">
        <v>1620</v>
      </c>
    </row>
    <row r="112" spans="1:9" ht="15" customHeight="1" x14ac:dyDescent="0.2">
      <c r="A112" s="135" t="s">
        <v>63</v>
      </c>
      <c r="B112" s="135" t="s">
        <v>77</v>
      </c>
      <c r="C112" s="135" t="s">
        <v>21</v>
      </c>
      <c r="D112" s="135">
        <v>370</v>
      </c>
      <c r="E112" s="135"/>
      <c r="F112" s="135">
        <v>200</v>
      </c>
    </row>
    <row r="113" spans="1:9" ht="15" customHeight="1" x14ac:dyDescent="0.2">
      <c r="A113" s="123" t="s">
        <v>63</v>
      </c>
      <c r="B113" s="123" t="s">
        <v>78</v>
      </c>
      <c r="C113" s="123" t="s">
        <v>32</v>
      </c>
      <c r="D113" s="135">
        <v>370</v>
      </c>
      <c r="E113" s="135">
        <v>-170</v>
      </c>
      <c r="F113" s="135">
        <v>200</v>
      </c>
    </row>
    <row r="114" spans="1:9" ht="15" customHeight="1" x14ac:dyDescent="0.25">
      <c r="A114" s="135" t="s">
        <v>63</v>
      </c>
      <c r="B114" s="135" t="s">
        <v>86</v>
      </c>
      <c r="C114" s="135" t="s">
        <v>23</v>
      </c>
      <c r="D114" s="135">
        <v>1420</v>
      </c>
      <c r="E114" s="135"/>
      <c r="F114" s="135">
        <v>1420</v>
      </c>
      <c r="G114" s="92"/>
      <c r="H114" s="92"/>
      <c r="I114" s="92"/>
    </row>
    <row r="115" spans="1:9" ht="15" customHeight="1" x14ac:dyDescent="0.2">
      <c r="A115" s="123" t="s">
        <v>63</v>
      </c>
      <c r="B115" s="123" t="s">
        <v>87</v>
      </c>
      <c r="C115" s="123" t="s">
        <v>43</v>
      </c>
      <c r="D115" s="135">
        <v>1420</v>
      </c>
      <c r="E115" s="135"/>
      <c r="F115" s="135">
        <v>1420</v>
      </c>
      <c r="G115" s="123"/>
      <c r="H115" s="123"/>
      <c r="I115" s="123"/>
    </row>
    <row r="116" spans="1:9" ht="15" x14ac:dyDescent="0.25">
      <c r="A116" s="118" t="s">
        <v>75</v>
      </c>
      <c r="B116" s="118" t="s">
        <v>145</v>
      </c>
      <c r="C116" s="118" t="s">
        <v>146</v>
      </c>
      <c r="D116" s="118">
        <v>0</v>
      </c>
      <c r="E116" s="118"/>
      <c r="F116" s="118">
        <v>0</v>
      </c>
      <c r="G116" s="92"/>
      <c r="H116" s="92"/>
      <c r="I116" s="92"/>
    </row>
    <row r="117" spans="1:9" s="134" customFormat="1" ht="12" x14ac:dyDescent="0.2">
      <c r="A117" s="133" t="s">
        <v>152</v>
      </c>
      <c r="B117" s="133" t="s">
        <v>153</v>
      </c>
      <c r="C117" s="133" t="s">
        <v>154</v>
      </c>
      <c r="D117" s="133">
        <v>0</v>
      </c>
      <c r="E117" s="133"/>
      <c r="F117" s="133">
        <v>0</v>
      </c>
      <c r="G117" s="127"/>
      <c r="H117" s="127"/>
      <c r="I117" s="127"/>
    </row>
    <row r="118" spans="1:9" ht="15" customHeight="1" x14ac:dyDescent="0.2">
      <c r="A118" s="135" t="s">
        <v>63</v>
      </c>
      <c r="B118" s="135" t="s">
        <v>77</v>
      </c>
      <c r="C118" s="135" t="s">
        <v>21</v>
      </c>
      <c r="D118" s="135">
        <v>0</v>
      </c>
      <c r="E118" s="135"/>
      <c r="F118" s="135">
        <v>0</v>
      </c>
    </row>
    <row r="119" spans="1:9" ht="15" customHeight="1" x14ac:dyDescent="0.25">
      <c r="A119" s="123" t="s">
        <v>63</v>
      </c>
      <c r="B119" s="123" t="s">
        <v>78</v>
      </c>
      <c r="C119" s="123" t="s">
        <v>32</v>
      </c>
      <c r="D119" s="135">
        <v>0</v>
      </c>
      <c r="E119" s="135"/>
      <c r="F119" s="135">
        <v>0</v>
      </c>
      <c r="G119" s="92"/>
      <c r="H119" s="92"/>
      <c r="I119" s="92"/>
    </row>
    <row r="120" spans="1:9" ht="15" x14ac:dyDescent="0.25">
      <c r="A120" s="118" t="s">
        <v>75</v>
      </c>
      <c r="B120" s="118" t="s">
        <v>147</v>
      </c>
      <c r="C120" s="118" t="s">
        <v>168</v>
      </c>
      <c r="D120" s="118">
        <v>580</v>
      </c>
      <c r="E120" s="118"/>
      <c r="F120" s="118">
        <v>580</v>
      </c>
      <c r="G120" s="92"/>
      <c r="H120" s="92"/>
      <c r="I120" s="92"/>
    </row>
    <row r="121" spans="1:9" s="134" customFormat="1" ht="12" x14ac:dyDescent="0.2">
      <c r="A121" s="133" t="s">
        <v>152</v>
      </c>
      <c r="B121" s="133" t="s">
        <v>153</v>
      </c>
      <c r="C121" s="133" t="s">
        <v>154</v>
      </c>
      <c r="D121" s="133">
        <v>580</v>
      </c>
      <c r="E121" s="133"/>
      <c r="F121" s="133">
        <v>580</v>
      </c>
    </row>
    <row r="122" spans="1:9" ht="15" customHeight="1" x14ac:dyDescent="0.25">
      <c r="A122" s="135" t="s">
        <v>63</v>
      </c>
      <c r="B122" s="135" t="s">
        <v>77</v>
      </c>
      <c r="C122" s="135" t="s">
        <v>21</v>
      </c>
      <c r="D122" s="135">
        <v>580</v>
      </c>
      <c r="E122" s="135"/>
      <c r="F122" s="135">
        <v>580</v>
      </c>
      <c r="G122" s="92"/>
      <c r="H122" s="92"/>
      <c r="I122" s="92"/>
    </row>
    <row r="123" spans="1:9" ht="15" customHeight="1" x14ac:dyDescent="0.2">
      <c r="A123" s="123" t="s">
        <v>63</v>
      </c>
      <c r="B123" s="123" t="s">
        <v>78</v>
      </c>
      <c r="C123" s="123" t="s">
        <v>32</v>
      </c>
      <c r="D123" s="135">
        <v>580</v>
      </c>
      <c r="E123" s="135"/>
      <c r="F123" s="135">
        <v>580</v>
      </c>
    </row>
    <row r="124" spans="1:9" x14ac:dyDescent="0.2">
      <c r="A124" s="116" t="s">
        <v>72</v>
      </c>
      <c r="B124" s="116" t="s">
        <v>88</v>
      </c>
      <c r="C124" s="116" t="s">
        <v>89</v>
      </c>
      <c r="D124" s="116">
        <v>45220</v>
      </c>
      <c r="E124" s="116"/>
      <c r="F124" s="116">
        <f>F125+F129</f>
        <v>52770</v>
      </c>
    </row>
    <row r="125" spans="1:9" x14ac:dyDescent="0.2">
      <c r="A125" s="118" t="s">
        <v>75</v>
      </c>
      <c r="B125" s="118" t="s">
        <v>124</v>
      </c>
      <c r="C125" s="118" t="s">
        <v>125</v>
      </c>
      <c r="D125" s="118">
        <v>20200</v>
      </c>
      <c r="E125" s="118"/>
      <c r="F125" s="118">
        <v>26550</v>
      </c>
    </row>
    <row r="126" spans="1:9" s="134" customFormat="1" ht="12" x14ac:dyDescent="0.2">
      <c r="A126" s="133" t="s">
        <v>152</v>
      </c>
      <c r="B126" s="133" t="s">
        <v>153</v>
      </c>
      <c r="C126" s="133" t="s">
        <v>154</v>
      </c>
      <c r="D126" s="133">
        <v>20200</v>
      </c>
      <c r="E126" s="133"/>
      <c r="F126" s="133">
        <v>26550</v>
      </c>
    </row>
    <row r="127" spans="1:9" x14ac:dyDescent="0.2">
      <c r="A127" s="135" t="s">
        <v>63</v>
      </c>
      <c r="B127" s="135" t="s">
        <v>77</v>
      </c>
      <c r="C127" s="135" t="s">
        <v>21</v>
      </c>
      <c r="D127" s="135">
        <v>20200</v>
      </c>
      <c r="E127" s="135"/>
      <c r="F127" s="135">
        <v>26550</v>
      </c>
    </row>
    <row r="128" spans="1:9" x14ac:dyDescent="0.2">
      <c r="A128" s="123" t="s">
        <v>63</v>
      </c>
      <c r="B128" s="123" t="s">
        <v>81</v>
      </c>
      <c r="C128" s="123" t="s">
        <v>22</v>
      </c>
      <c r="D128" s="135">
        <v>20200</v>
      </c>
      <c r="E128" s="135">
        <f>F128-D128</f>
        <v>6350</v>
      </c>
      <c r="F128" s="135">
        <v>26550</v>
      </c>
    </row>
    <row r="129" spans="1:9" x14ac:dyDescent="0.2">
      <c r="A129" s="118" t="s">
        <v>75</v>
      </c>
      <c r="B129" s="118" t="s">
        <v>134</v>
      </c>
      <c r="C129" s="118" t="s">
        <v>138</v>
      </c>
      <c r="D129" s="118">
        <v>25020</v>
      </c>
      <c r="E129" s="118"/>
      <c r="F129" s="118">
        <v>26220</v>
      </c>
    </row>
    <row r="130" spans="1:9" s="134" customFormat="1" ht="12" x14ac:dyDescent="0.2">
      <c r="A130" s="133" t="s">
        <v>152</v>
      </c>
      <c r="B130" s="133" t="s">
        <v>153</v>
      </c>
      <c r="C130" s="133" t="s">
        <v>154</v>
      </c>
      <c r="D130" s="133">
        <v>25020</v>
      </c>
      <c r="E130" s="133"/>
      <c r="F130" s="133">
        <v>26220</v>
      </c>
      <c r="G130" s="127"/>
      <c r="H130" s="127"/>
      <c r="I130" s="127"/>
    </row>
    <row r="131" spans="1:9" s="123" customFormat="1" ht="15" customHeight="1" x14ac:dyDescent="0.2">
      <c r="A131" s="135" t="s">
        <v>63</v>
      </c>
      <c r="B131" s="135" t="s">
        <v>77</v>
      </c>
      <c r="C131" s="135" t="s">
        <v>21</v>
      </c>
      <c r="D131" s="135">
        <v>25020</v>
      </c>
      <c r="E131" s="135"/>
      <c r="F131" s="135"/>
    </row>
    <row r="132" spans="1:9" s="123" customFormat="1" ht="15" customHeight="1" x14ac:dyDescent="0.2">
      <c r="A132" s="123" t="s">
        <v>63</v>
      </c>
      <c r="B132" s="123" t="s">
        <v>81</v>
      </c>
      <c r="C132" s="123" t="s">
        <v>22</v>
      </c>
      <c r="D132" s="135">
        <v>22200</v>
      </c>
      <c r="E132" s="135">
        <f>F132-D132</f>
        <v>1400</v>
      </c>
      <c r="F132" s="135">
        <v>23600</v>
      </c>
    </row>
    <row r="133" spans="1:9" s="123" customFormat="1" ht="15" customHeight="1" x14ac:dyDescent="0.2">
      <c r="A133" s="123" t="s">
        <v>63</v>
      </c>
      <c r="B133" s="123" t="s">
        <v>78</v>
      </c>
      <c r="C133" s="123" t="s">
        <v>32</v>
      </c>
      <c r="D133" s="135">
        <v>2820</v>
      </c>
      <c r="E133" s="135">
        <f>F133-D133</f>
        <v>-200</v>
      </c>
      <c r="F133" s="135">
        <v>2620</v>
      </c>
      <c r="G133" s="111"/>
      <c r="H133" s="111"/>
      <c r="I133" s="111"/>
    </row>
    <row r="134" spans="1:9" x14ac:dyDescent="0.2">
      <c r="A134" s="116" t="s">
        <v>72</v>
      </c>
      <c r="B134" s="116" t="s">
        <v>148</v>
      </c>
      <c r="C134" s="116" t="s">
        <v>149</v>
      </c>
      <c r="D134" s="116">
        <v>7808</v>
      </c>
      <c r="E134" s="116"/>
      <c r="F134" s="116">
        <f>F135+F139+F144+F148+F152</f>
        <v>7904</v>
      </c>
    </row>
    <row r="135" spans="1:9" x14ac:dyDescent="0.2">
      <c r="A135" s="118" t="s">
        <v>75</v>
      </c>
      <c r="B135" s="118" t="s">
        <v>124</v>
      </c>
      <c r="C135" s="118" t="s">
        <v>125</v>
      </c>
      <c r="D135" s="118">
        <v>2650</v>
      </c>
      <c r="E135" s="118"/>
      <c r="F135" s="118">
        <v>2650</v>
      </c>
    </row>
    <row r="136" spans="1:9" s="134" customFormat="1" ht="12" x14ac:dyDescent="0.2">
      <c r="A136" s="133" t="s">
        <v>152</v>
      </c>
      <c r="B136" s="133" t="s">
        <v>153</v>
      </c>
      <c r="C136" s="133" t="s">
        <v>154</v>
      </c>
      <c r="D136" s="133">
        <v>2650</v>
      </c>
      <c r="E136" s="133"/>
      <c r="F136" s="133">
        <v>2650</v>
      </c>
    </row>
    <row r="137" spans="1:9" ht="15" customHeight="1" x14ac:dyDescent="0.2">
      <c r="A137" s="135" t="s">
        <v>63</v>
      </c>
      <c r="B137" s="135" t="s">
        <v>77</v>
      </c>
      <c r="C137" s="135" t="s">
        <v>21</v>
      </c>
      <c r="D137" s="135">
        <v>2650</v>
      </c>
      <c r="E137" s="135"/>
      <c r="F137" s="135">
        <v>2650</v>
      </c>
    </row>
    <row r="138" spans="1:9" ht="15" customHeight="1" x14ac:dyDescent="0.25">
      <c r="A138" s="123" t="s">
        <v>63</v>
      </c>
      <c r="B138" s="123" t="s">
        <v>81</v>
      </c>
      <c r="C138" s="123" t="s">
        <v>22</v>
      </c>
      <c r="D138" s="135">
        <v>2650</v>
      </c>
      <c r="E138" s="135"/>
      <c r="F138" s="135">
        <v>2650</v>
      </c>
      <c r="G138" s="92"/>
      <c r="H138" s="92"/>
      <c r="I138" s="92"/>
    </row>
    <row r="139" spans="1:9" x14ac:dyDescent="0.2">
      <c r="A139" s="118" t="s">
        <v>75</v>
      </c>
      <c r="B139" s="118" t="s">
        <v>134</v>
      </c>
      <c r="C139" s="118" t="s">
        <v>138</v>
      </c>
      <c r="D139" s="118">
        <v>930</v>
      </c>
      <c r="E139" s="118"/>
      <c r="F139" s="118">
        <v>930</v>
      </c>
    </row>
    <row r="140" spans="1:9" s="134" customFormat="1" ht="12" x14ac:dyDescent="0.2">
      <c r="A140" s="133" t="s">
        <v>152</v>
      </c>
      <c r="B140" s="133" t="s">
        <v>153</v>
      </c>
      <c r="C140" s="133" t="s">
        <v>154</v>
      </c>
      <c r="D140" s="133">
        <v>930</v>
      </c>
      <c r="E140" s="133"/>
      <c r="F140" s="133">
        <v>930</v>
      </c>
    </row>
    <row r="141" spans="1:9" ht="15" customHeight="1" x14ac:dyDescent="0.2">
      <c r="A141" s="135" t="s">
        <v>63</v>
      </c>
      <c r="B141" s="135" t="s">
        <v>77</v>
      </c>
      <c r="C141" s="135" t="s">
        <v>21</v>
      </c>
      <c r="D141" s="135">
        <v>930</v>
      </c>
      <c r="E141" s="135"/>
      <c r="F141" s="135">
        <v>0</v>
      </c>
    </row>
    <row r="142" spans="1:9" ht="15" customHeight="1" x14ac:dyDescent="0.2">
      <c r="A142" s="123" t="s">
        <v>63</v>
      </c>
      <c r="B142" s="123" t="s">
        <v>81</v>
      </c>
      <c r="C142" s="123" t="s">
        <v>22</v>
      </c>
      <c r="D142" s="135">
        <v>0</v>
      </c>
      <c r="E142" s="135"/>
      <c r="F142" s="135">
        <v>0</v>
      </c>
    </row>
    <row r="143" spans="1:9" ht="15" customHeight="1" x14ac:dyDescent="0.2">
      <c r="A143" s="123" t="s">
        <v>63</v>
      </c>
      <c r="B143" s="123" t="s">
        <v>78</v>
      </c>
      <c r="C143" s="123" t="s">
        <v>32</v>
      </c>
      <c r="D143" s="135">
        <v>930</v>
      </c>
      <c r="E143" s="135"/>
      <c r="F143" s="135">
        <v>930</v>
      </c>
    </row>
    <row r="144" spans="1:9" x14ac:dyDescent="0.2">
      <c r="A144" s="118" t="s">
        <v>75</v>
      </c>
      <c r="B144" s="118" t="s">
        <v>144</v>
      </c>
      <c r="C144" s="118" t="s">
        <v>167</v>
      </c>
      <c r="D144" s="118">
        <v>2048</v>
      </c>
      <c r="E144" s="118"/>
      <c r="F144" s="118">
        <v>2144</v>
      </c>
    </row>
    <row r="145" spans="1:7" s="134" customFormat="1" ht="12" x14ac:dyDescent="0.2">
      <c r="A145" s="133" t="s">
        <v>152</v>
      </c>
      <c r="B145" s="133" t="s">
        <v>153</v>
      </c>
      <c r="C145" s="133" t="s">
        <v>154</v>
      </c>
      <c r="D145" s="133">
        <v>2048</v>
      </c>
      <c r="E145" s="133"/>
      <c r="F145" s="133">
        <v>2144</v>
      </c>
    </row>
    <row r="146" spans="1:7" ht="15" customHeight="1" x14ac:dyDescent="0.2">
      <c r="A146" s="135" t="s">
        <v>63</v>
      </c>
      <c r="B146" s="135" t="s">
        <v>77</v>
      </c>
      <c r="C146" s="135" t="s">
        <v>21</v>
      </c>
      <c r="D146" s="135">
        <v>2048</v>
      </c>
      <c r="E146" s="135"/>
      <c r="F146" s="135">
        <v>2144</v>
      </c>
    </row>
    <row r="147" spans="1:7" ht="15" customHeight="1" x14ac:dyDescent="0.2">
      <c r="A147" s="123" t="s">
        <v>63</v>
      </c>
      <c r="B147" s="123" t="s">
        <v>78</v>
      </c>
      <c r="C147" s="123" t="s">
        <v>32</v>
      </c>
      <c r="D147" s="135">
        <v>2048</v>
      </c>
      <c r="E147" s="135">
        <f>F147-D147</f>
        <v>96</v>
      </c>
      <c r="F147" s="135">
        <v>2144</v>
      </c>
    </row>
    <row r="148" spans="1:7" ht="15" customHeight="1" x14ac:dyDescent="0.2">
      <c r="A148" s="118" t="s">
        <v>75</v>
      </c>
      <c r="B148" s="118" t="s">
        <v>139</v>
      </c>
      <c r="C148" s="118" t="s">
        <v>140</v>
      </c>
      <c r="D148" s="118">
        <v>300</v>
      </c>
      <c r="E148" s="118"/>
      <c r="F148" s="118">
        <v>300</v>
      </c>
    </row>
    <row r="149" spans="1:7" s="134" customFormat="1" ht="15" customHeight="1" x14ac:dyDescent="0.2">
      <c r="A149" s="133" t="s">
        <v>152</v>
      </c>
      <c r="B149" s="133" t="s">
        <v>153</v>
      </c>
      <c r="C149" s="133" t="s">
        <v>154</v>
      </c>
      <c r="D149" s="133">
        <v>300</v>
      </c>
      <c r="E149" s="133"/>
      <c r="F149" s="133">
        <v>300</v>
      </c>
    </row>
    <row r="150" spans="1:7" ht="15" customHeight="1" x14ac:dyDescent="0.2">
      <c r="A150" s="135" t="s">
        <v>63</v>
      </c>
      <c r="B150" s="135" t="s">
        <v>77</v>
      </c>
      <c r="C150" s="135" t="s">
        <v>21</v>
      </c>
      <c r="D150" s="135">
        <v>300</v>
      </c>
      <c r="E150" s="135"/>
      <c r="F150" s="135">
        <v>300</v>
      </c>
    </row>
    <row r="151" spans="1:7" ht="15" customHeight="1" x14ac:dyDescent="0.2">
      <c r="A151" s="123" t="s">
        <v>63</v>
      </c>
      <c r="B151" s="123" t="s">
        <v>78</v>
      </c>
      <c r="C151" s="123" t="s">
        <v>32</v>
      </c>
      <c r="D151" s="135">
        <v>300</v>
      </c>
      <c r="E151" s="135"/>
      <c r="F151" s="135">
        <v>300</v>
      </c>
    </row>
    <row r="152" spans="1:7" x14ac:dyDescent="0.2">
      <c r="A152" s="118" t="s">
        <v>75</v>
      </c>
      <c r="B152" s="118" t="s">
        <v>150</v>
      </c>
      <c r="C152" s="118" t="s">
        <v>111</v>
      </c>
      <c r="D152" s="118">
        <v>1880</v>
      </c>
      <c r="E152" s="118"/>
      <c r="F152" s="118">
        <v>1880</v>
      </c>
    </row>
    <row r="153" spans="1:7" s="134" customFormat="1" ht="12" x14ac:dyDescent="0.2">
      <c r="A153" s="133" t="s">
        <v>152</v>
      </c>
      <c r="B153" s="133" t="s">
        <v>153</v>
      </c>
      <c r="C153" s="133" t="s">
        <v>154</v>
      </c>
      <c r="D153" s="133">
        <v>1880</v>
      </c>
      <c r="E153" s="133"/>
      <c r="F153" s="133">
        <v>1880</v>
      </c>
    </row>
    <row r="154" spans="1:7" ht="15" customHeight="1" x14ac:dyDescent="0.2">
      <c r="A154" s="135" t="s">
        <v>63</v>
      </c>
      <c r="B154" s="135" t="s">
        <v>77</v>
      </c>
      <c r="C154" s="135" t="s">
        <v>21</v>
      </c>
      <c r="D154" s="135">
        <v>1880</v>
      </c>
      <c r="E154" s="135"/>
      <c r="F154" s="135">
        <v>1180</v>
      </c>
      <c r="G154" s="123"/>
    </row>
    <row r="155" spans="1:7" ht="15" customHeight="1" x14ac:dyDescent="0.2">
      <c r="A155" s="123" t="s">
        <v>63</v>
      </c>
      <c r="B155" s="123" t="s">
        <v>78</v>
      </c>
      <c r="C155" s="123" t="s">
        <v>32</v>
      </c>
      <c r="D155" s="135">
        <v>1880</v>
      </c>
      <c r="E155" s="135">
        <v>-700</v>
      </c>
      <c r="F155" s="135">
        <v>1180</v>
      </c>
      <c r="G155" s="123"/>
    </row>
    <row r="156" spans="1:7" ht="15" customHeight="1" x14ac:dyDescent="0.2">
      <c r="A156" s="123"/>
      <c r="B156" s="135" t="s">
        <v>86</v>
      </c>
      <c r="C156" s="135" t="s">
        <v>23</v>
      </c>
      <c r="D156" s="135"/>
      <c r="E156" s="135"/>
      <c r="F156" s="135">
        <v>700</v>
      </c>
      <c r="G156" s="123"/>
    </row>
    <row r="157" spans="1:7" ht="15" customHeight="1" x14ac:dyDescent="0.2">
      <c r="A157" s="123"/>
      <c r="B157" s="123" t="s">
        <v>87</v>
      </c>
      <c r="C157" s="123" t="s">
        <v>43</v>
      </c>
      <c r="D157" s="135"/>
      <c r="E157" s="135">
        <v>700</v>
      </c>
      <c r="F157" s="135">
        <v>700</v>
      </c>
      <c r="G157" s="123"/>
    </row>
    <row r="158" spans="1:7" ht="15" customHeight="1" x14ac:dyDescent="0.2">
      <c r="A158" s="116" t="s">
        <v>90</v>
      </c>
      <c r="B158" s="116" t="s">
        <v>91</v>
      </c>
      <c r="C158" s="116" t="s">
        <v>92</v>
      </c>
      <c r="D158" s="116">
        <v>4010</v>
      </c>
      <c r="E158" s="116"/>
      <c r="F158" s="116">
        <v>4010</v>
      </c>
    </row>
    <row r="159" spans="1:7" ht="15" customHeight="1" x14ac:dyDescent="0.2">
      <c r="A159" s="118" t="s">
        <v>75</v>
      </c>
      <c r="B159" s="118" t="s">
        <v>132</v>
      </c>
      <c r="C159" s="118" t="s">
        <v>133</v>
      </c>
      <c r="D159" s="118">
        <v>4010</v>
      </c>
      <c r="E159" s="118"/>
      <c r="F159" s="118">
        <v>4010</v>
      </c>
    </row>
    <row r="160" spans="1:7" ht="15" customHeight="1" x14ac:dyDescent="0.2">
      <c r="A160" s="129" t="s">
        <v>152</v>
      </c>
      <c r="B160" s="129" t="s">
        <v>153</v>
      </c>
      <c r="C160" s="129" t="s">
        <v>154</v>
      </c>
      <c r="D160" s="129">
        <v>4010</v>
      </c>
      <c r="E160" s="129"/>
      <c r="F160" s="129">
        <v>4010</v>
      </c>
    </row>
    <row r="161" spans="1:7" ht="15" customHeight="1" x14ac:dyDescent="0.2">
      <c r="A161" s="135" t="s">
        <v>63</v>
      </c>
      <c r="B161" s="135" t="s">
        <v>86</v>
      </c>
      <c r="C161" s="135" t="s">
        <v>23</v>
      </c>
      <c r="D161" s="135">
        <v>4010</v>
      </c>
      <c r="E161" s="135"/>
      <c r="F161" s="135">
        <v>4010</v>
      </c>
      <c r="G161" s="123"/>
    </row>
    <row r="162" spans="1:7" ht="15" customHeight="1" x14ac:dyDescent="0.2">
      <c r="A162" s="123" t="s">
        <v>63</v>
      </c>
      <c r="B162" s="123" t="s">
        <v>87</v>
      </c>
      <c r="C162" s="123" t="s">
        <v>43</v>
      </c>
      <c r="D162" s="135">
        <v>4010</v>
      </c>
      <c r="E162" s="135"/>
      <c r="F162" s="135">
        <v>4010</v>
      </c>
      <c r="G162" s="123"/>
    </row>
    <row r="163" spans="1:7" x14ac:dyDescent="0.2">
      <c r="A163" s="123"/>
      <c r="B163" s="123"/>
      <c r="C163" s="123"/>
      <c r="D163" s="123"/>
      <c r="E163" s="123"/>
      <c r="F163" s="123"/>
      <c r="G163" s="123"/>
    </row>
    <row r="164" spans="1:7" x14ac:dyDescent="0.2">
      <c r="A164" s="123"/>
      <c r="B164" s="123"/>
      <c r="C164" s="123"/>
      <c r="D164" s="123"/>
      <c r="E164" s="123"/>
      <c r="F164" s="123"/>
      <c r="G164" s="123"/>
    </row>
  </sheetData>
  <mergeCells count="2">
    <mergeCell ref="A3:I3"/>
    <mergeCell ref="A1:L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Luela Radićanin</cp:lastModifiedBy>
  <cp:lastPrinted>2023-12-11T08:21:46Z</cp:lastPrinted>
  <dcterms:created xsi:type="dcterms:W3CDTF">2022-08-12T12:51:27Z</dcterms:created>
  <dcterms:modified xsi:type="dcterms:W3CDTF">2023-12-11T08:28:29Z</dcterms:modified>
</cp:coreProperties>
</file>