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Luela\Desktop\WEB DANIELA\"/>
    </mc:Choice>
  </mc:AlternateContent>
  <xr:revisionPtr revIDLastSave="0" documentId="8_{CCD6BFCB-BD35-4EFE-A22A-1F25ADCB6A26}" xr6:coauthVersionLast="37" xr6:coauthVersionMax="37" xr10:uidLastSave="{00000000-0000-0000-0000-000000000000}"/>
  <bookViews>
    <workbookView xWindow="0" yWindow="0" windowWidth="13224" windowHeight="5064" activeTab="4" xr2:uid="{00000000-000D-0000-FFFF-FFFF00000000}"/>
  </bookViews>
  <sheets>
    <sheet name="SAŽETAK" sheetId="1" r:id="rId1"/>
    <sheet name="Račun prihoda i rashoda" sheetId="8" r:id="rId2"/>
    <sheet name="Rashodi prema funkcijskoj kl" sheetId="5" r:id="rId3"/>
    <sheet name="Račun financiranja" sheetId="6" r:id="rId4"/>
    <sheet name="POSEBNI DIO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5" l="1"/>
  <c r="F151" i="9"/>
  <c r="F11" i="9"/>
  <c r="I14" i="1" l="1"/>
  <c r="H82" i="8" l="1"/>
  <c r="H67" i="8" l="1"/>
  <c r="E348" i="9"/>
  <c r="F342" i="9"/>
  <c r="F341" i="9"/>
  <c r="F319" i="9"/>
  <c r="F298" i="9" s="1"/>
  <c r="D298" i="9"/>
  <c r="E294" i="9"/>
  <c r="E293" i="9"/>
  <c r="F291" i="9"/>
  <c r="F284" i="9" s="1"/>
  <c r="E290" i="9"/>
  <c r="E286" i="9"/>
  <c r="D284" i="9"/>
  <c r="F282" i="9"/>
  <c r="E281" i="9"/>
  <c r="E277" i="9"/>
  <c r="F273" i="9"/>
  <c r="E273" i="9" s="1"/>
  <c r="D272" i="9"/>
  <c r="E261" i="9"/>
  <c r="D251" i="9"/>
  <c r="F249" i="9"/>
  <c r="F251" i="9" s="1"/>
  <c r="E227" i="9"/>
  <c r="F218" i="9"/>
  <c r="D218" i="9"/>
  <c r="D212" i="9" s="1"/>
  <c r="D211" i="9" s="1"/>
  <c r="F213" i="9"/>
  <c r="E192" i="9"/>
  <c r="E190" i="9"/>
  <c r="F186" i="9"/>
  <c r="E176" i="9"/>
  <c r="D173" i="9"/>
  <c r="D169" i="9" s="1"/>
  <c r="E172" i="9"/>
  <c r="F169" i="9"/>
  <c r="E168" i="9"/>
  <c r="E164" i="9"/>
  <c r="F161" i="9"/>
  <c r="D161" i="9"/>
  <c r="E158" i="9"/>
  <c r="E156" i="9"/>
  <c r="F153" i="9"/>
  <c r="D151" i="9"/>
  <c r="E142" i="9"/>
  <c r="F140" i="9"/>
  <c r="E138" i="9"/>
  <c r="E136" i="9"/>
  <c r="E134" i="9"/>
  <c r="E133" i="9"/>
  <c r="E131" i="9"/>
  <c r="D130" i="9"/>
  <c r="D129" i="9" s="1"/>
  <c r="D128" i="9" s="1"/>
  <c r="F129" i="9"/>
  <c r="F127" i="9"/>
  <c r="F119" i="9"/>
  <c r="E118" i="9"/>
  <c r="E115" i="9"/>
  <c r="D114" i="9"/>
  <c r="E113" i="9"/>
  <c r="E112" i="9"/>
  <c r="E111" i="9"/>
  <c r="E110" i="9"/>
  <c r="E109" i="9"/>
  <c r="E108" i="9"/>
  <c r="E107" i="9"/>
  <c r="E106" i="9"/>
  <c r="E105" i="9"/>
  <c r="E104" i="9"/>
  <c r="E103" i="9"/>
  <c r="D102" i="9"/>
  <c r="E101" i="9"/>
  <c r="E100" i="9"/>
  <c r="E99" i="9"/>
  <c r="E98" i="9"/>
  <c r="D97" i="9"/>
  <c r="E96" i="9"/>
  <c r="E95" i="9"/>
  <c r="E94" i="9"/>
  <c r="D93" i="9"/>
  <c r="F91" i="9"/>
  <c r="E89" i="9"/>
  <c r="E85" i="9"/>
  <c r="E84" i="9"/>
  <c r="E83" i="9"/>
  <c r="E82" i="9"/>
  <c r="E81" i="9"/>
  <c r="E79" i="9"/>
  <c r="E78" i="9"/>
  <c r="E77" i="9"/>
  <c r="E76" i="9"/>
  <c r="E74" i="9"/>
  <c r="E73" i="9"/>
  <c r="F70" i="9"/>
  <c r="F69" i="9" s="1"/>
  <c r="D57" i="9"/>
  <c r="D51" i="9"/>
  <c r="E38" i="9"/>
  <c r="D37" i="9"/>
  <c r="D36" i="9" s="1"/>
  <c r="F34" i="9"/>
  <c r="D34" i="9"/>
  <c r="D11" i="9" s="1"/>
  <c r="D10" i="9" s="1"/>
  <c r="F17" i="9"/>
  <c r="D17" i="9"/>
  <c r="E16" i="9"/>
  <c r="H94" i="8"/>
  <c r="H74" i="8"/>
  <c r="H60" i="8"/>
  <c r="G60" i="8"/>
  <c r="D9" i="9" l="1"/>
  <c r="D8" i="9" s="1"/>
  <c r="D7" i="9" s="1"/>
  <c r="D6" i="9" s="1"/>
  <c r="D160" i="9"/>
  <c r="F272" i="9"/>
  <c r="D48" i="9"/>
  <c r="D92" i="9"/>
  <c r="D91" i="9" s="1"/>
  <c r="F198" i="9"/>
  <c r="F10" i="9" s="1"/>
  <c r="H54" i="8"/>
  <c r="H40" i="8"/>
  <c r="H30" i="8"/>
  <c r="H20" i="8"/>
  <c r="F9" i="9" l="1"/>
  <c r="F8" i="9" s="1"/>
  <c r="F7" i="9" s="1"/>
  <c r="F6" i="9" s="1"/>
  <c r="H89" i="8"/>
  <c r="H15" i="8"/>
  <c r="G94" i="8"/>
  <c r="F94" i="8"/>
  <c r="E94" i="8"/>
  <c r="G89" i="8"/>
  <c r="F89" i="8"/>
  <c r="E89" i="8"/>
  <c r="G82" i="8"/>
  <c r="F82" i="8"/>
  <c r="E82" i="8"/>
  <c r="G74" i="8"/>
  <c r="F74" i="8"/>
  <c r="E74" i="8"/>
  <c r="G67" i="8"/>
  <c r="F67" i="8"/>
  <c r="E67" i="8"/>
  <c r="F60" i="8"/>
  <c r="F54" i="8"/>
  <c r="E54" i="8"/>
  <c r="G40" i="8"/>
  <c r="F40" i="8"/>
  <c r="E40" i="8"/>
  <c r="G35" i="8"/>
  <c r="F35" i="8"/>
  <c r="E35" i="8"/>
  <c r="G30" i="8"/>
  <c r="F30" i="8"/>
  <c r="E30" i="8"/>
  <c r="G25" i="8"/>
  <c r="F25" i="8"/>
  <c r="E25" i="8"/>
  <c r="G20" i="8"/>
  <c r="F20" i="8"/>
  <c r="E20" i="8"/>
  <c r="G15" i="8"/>
  <c r="F15" i="8"/>
  <c r="E15" i="8"/>
  <c r="G10" i="8"/>
  <c r="F10" i="8"/>
  <c r="E10" i="8"/>
  <c r="G11" i="1" l="1"/>
  <c r="H11" i="1"/>
  <c r="G8" i="1"/>
  <c r="H8" i="1"/>
  <c r="H14" i="1" s="1"/>
  <c r="F11" i="1"/>
  <c r="F8" i="1"/>
  <c r="F14" i="1" s="1"/>
</calcChain>
</file>

<file path=xl/sharedStrings.xml><?xml version="1.0" encoding="utf-8"?>
<sst xmlns="http://schemas.openxmlformats.org/spreadsheetml/2006/main" count="873" uniqueCount="331">
  <si>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</si>
  <si>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</si>
  <si>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</si>
  <si>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</si>
  <si>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</si>
  <si>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</si>
  <si>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</si>
  <si>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</si>
  <si>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</si>
  <si>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</si>
  <si>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</si>
  <si>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</si>
  <si>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</si>
  <si>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</si>
  <si>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</si>
  <si>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</si>
  <si>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</si>
  <si>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</si>
  <si>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</si>
  <si>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</si>
  <si>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</si>
  <si>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</si>
  <si>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</si>
  <si>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</si>
  <si>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</si>
  <si>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</si>
  <si>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</si>
  <si>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</si>
  <si>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</si>
  <si>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</si>
  <si>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</si>
  <si>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</si>
  <si>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</si>
  <si>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</si>
  <si>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</si>
  <si>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</si>
  <si>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</si>
  <si>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</si>
  <si>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</si>
  <si>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</si>
  <si>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</si>
  <si>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</si>
  <si>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</si>
  <si>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</si>
  <si>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</si>
  <si>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</si>
  <si>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</si>
  <si>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</si>
  <si>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</si>
  <si>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</si>
  <si>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</si>
  <si>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</si>
  <si>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</si>
  <si>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</si>
  <si>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upravnih i administrativnih pristojbi, pristojbi po posebnim propisima i naknada</t>
  </si>
  <si>
    <t>Rezultat poslovanja</t>
  </si>
  <si>
    <t>1.1.001</t>
  </si>
  <si>
    <t xml:space="preserve">Prihodi iz nadležnog proračuna </t>
  </si>
  <si>
    <t>3.9.00001</t>
  </si>
  <si>
    <t>Prihodi od prodaje proizvoda i robe te pruženih usluga</t>
  </si>
  <si>
    <t>4.9.00001</t>
  </si>
  <si>
    <t>5.1.001</t>
  </si>
  <si>
    <t>Prihodi iz nadležnog proračuna za decentralizirane funkcije osnov.školstva</t>
  </si>
  <si>
    <t>5.9.00001</t>
  </si>
  <si>
    <t>5.9.00003</t>
  </si>
  <si>
    <t>6.9.00001</t>
  </si>
  <si>
    <t>Prihodi od  donacija</t>
  </si>
  <si>
    <t>7.9.00002</t>
  </si>
  <si>
    <t>prihodi od prodaje nefin.imovine</t>
  </si>
  <si>
    <t>Rashodi za dodatna ulaganja na nefinancijskoj imovini</t>
  </si>
  <si>
    <t>Financijski rashodi</t>
  </si>
  <si>
    <t>Naknade građanima i kućanstvima na temelju osiguranja i druge naknade</t>
  </si>
  <si>
    <t/>
  </si>
  <si>
    <t>SVEUKUPNO RASHODI / IZDACI</t>
  </si>
  <si>
    <t>Razdjel</t>
  </si>
  <si>
    <t>UPRAVNI ODJEL ZA DRUŠTVENE DJELATNOSTI</t>
  </si>
  <si>
    <t>Glava</t>
  </si>
  <si>
    <t>USTANOVE ŠKOLSTVA</t>
  </si>
  <si>
    <t>Proračunski korisnik</t>
  </si>
  <si>
    <t>OSNOVNA ŠKOLA MATIJE VLAČIĆA LABIN</t>
  </si>
  <si>
    <t>Program</t>
  </si>
  <si>
    <t>Obrazovanje</t>
  </si>
  <si>
    <t>Aktivnost</t>
  </si>
  <si>
    <t>A500003</t>
  </si>
  <si>
    <t>Financiranje djelatnosti osnovnog školstva</t>
  </si>
  <si>
    <t xml:space="preserve">Izvor </t>
  </si>
  <si>
    <t>1.PRIHODI IZ NADLEŽNOG PRORAČUNA</t>
  </si>
  <si>
    <t>3.9.000001</t>
  </si>
  <si>
    <t>3.VLASTITI PRIHODI - PRIHODI KORISNIKA</t>
  </si>
  <si>
    <t>3.9.000002</t>
  </si>
  <si>
    <t>3.VLASTITI PRIHODI -KOR.-REZULTAT</t>
  </si>
  <si>
    <t>4.9.000001</t>
  </si>
  <si>
    <t>4.PRIHODI ZA POSEBNE NAMJENE - PRIHODI KORISNIKA</t>
  </si>
  <si>
    <t>4.PRIHODI ZA POSEBNE NAMJENE -KOR.-REZULTAT</t>
  </si>
  <si>
    <t>5. POTPORE ZA DECENTRALIZIRANE FUNKCIJE OSNOVNOG OBRAZOVANJA</t>
  </si>
  <si>
    <t>5.9.000003</t>
  </si>
  <si>
    <t>5. POMOĆI  - DRŽAVNA RIZNICA</t>
  </si>
  <si>
    <t>A500004</t>
  </si>
  <si>
    <t>Produženi boravak</t>
  </si>
  <si>
    <t>5.9.000001</t>
  </si>
  <si>
    <t>5.POMOĆI-PRIHODI KORISNIKA -GL 02</t>
  </si>
  <si>
    <t>6.9.000001</t>
  </si>
  <si>
    <t>DONACIJE -prihodi korisnika</t>
  </si>
  <si>
    <t>A500005</t>
  </si>
  <si>
    <t>Dodatne aktivnosti učenika i osoblja u školi</t>
  </si>
  <si>
    <t>7.9.000002</t>
  </si>
  <si>
    <t>7.PRIHODI OD NEFINANCIJSKE IMOVINE - PRIH. KOR.</t>
  </si>
  <si>
    <t>7.9.000003</t>
  </si>
  <si>
    <t>7.PRIHODI OD NEFINANCIJSKE IMOVINE -KOR.-REZULTAT</t>
  </si>
  <si>
    <t>A500006</t>
  </si>
  <si>
    <t>Osiguranje pomoćnika učenicima s teškoćama</t>
  </si>
  <si>
    <t>A500007</t>
  </si>
  <si>
    <t>Financiranje izvannastavnih projekata i drugo</t>
  </si>
  <si>
    <t>Kapitalni projekt</t>
  </si>
  <si>
    <t>K500001</t>
  </si>
  <si>
    <t>Kapitalna ulaganja osnovnog školstva</t>
  </si>
  <si>
    <t>X</t>
  </si>
  <si>
    <t>091 Predškolsko i osnovno obrazovanje</t>
  </si>
  <si>
    <t>0912 Osnovno obrazovanje</t>
  </si>
  <si>
    <t>096 Dodatne usluge u obrazovanju</t>
  </si>
  <si>
    <t>09 OBRAZOVANJE</t>
  </si>
  <si>
    <t>1. Izmjene i dopune plana</t>
  </si>
  <si>
    <t>Manjak poslovanja</t>
  </si>
  <si>
    <t>POZICIJA</t>
  </si>
  <si>
    <t>BROJ KONTA</t>
  </si>
  <si>
    <t>VRSTA RASHODA / IZDATAKA</t>
  </si>
  <si>
    <t>PLAN 2023.</t>
  </si>
  <si>
    <t>PROMJENA</t>
  </si>
  <si>
    <t>NOVI PLAN</t>
  </si>
  <si>
    <t>Rashodi za materijal i energiju</t>
  </si>
  <si>
    <t>R0577</t>
  </si>
  <si>
    <t>Materijal i sirovine- shema šk. voće i mlijeko</t>
  </si>
  <si>
    <t>Naknade troškova zaposlenima</t>
  </si>
  <si>
    <t>R0578</t>
  </si>
  <si>
    <t>Službena putovanja</t>
  </si>
  <si>
    <t>R0579</t>
  </si>
  <si>
    <t>Ostale naknade troškova zaposlenima</t>
  </si>
  <si>
    <t>R0580</t>
  </si>
  <si>
    <t>Uredski materijal i ostali materijalni rashodi</t>
  </si>
  <si>
    <t>R0581</t>
  </si>
  <si>
    <t>Materijal i sirovine</t>
  </si>
  <si>
    <t>Rashodi za usluge</t>
  </si>
  <si>
    <t>R0582</t>
  </si>
  <si>
    <t>Usluge tekućeg i investicijskog održavanja</t>
  </si>
  <si>
    <t>R0583</t>
  </si>
  <si>
    <t>Intelektualne i osobne usluge</t>
  </si>
  <si>
    <t>R0584</t>
  </si>
  <si>
    <t>Ostale usluge</t>
  </si>
  <si>
    <t>Postrojenja i oprema</t>
  </si>
  <si>
    <t>R0585</t>
  </si>
  <si>
    <t>Uredska oprema i namještaj</t>
  </si>
  <si>
    <t>R0586</t>
  </si>
  <si>
    <t>R0587</t>
  </si>
  <si>
    <t>R0588</t>
  </si>
  <si>
    <t>R0589</t>
  </si>
  <si>
    <t>Energija</t>
  </si>
  <si>
    <t>R0590</t>
  </si>
  <si>
    <t>Sitni inventar i auto gume</t>
  </si>
  <si>
    <t>R0591</t>
  </si>
  <si>
    <t>Službena, radna i zaštitna odjeća i obuća</t>
  </si>
  <si>
    <t>R0592</t>
  </si>
  <si>
    <t>Usluge telefona, pošte i prijevoza</t>
  </si>
  <si>
    <t>R0593</t>
  </si>
  <si>
    <t>R0594</t>
  </si>
  <si>
    <t>Komunalne usluge</t>
  </si>
  <si>
    <t>R0595</t>
  </si>
  <si>
    <t>Zakupnine i najamnine</t>
  </si>
  <si>
    <t>R0596</t>
  </si>
  <si>
    <t>Zdravstvene i veterinarske usluge</t>
  </si>
  <si>
    <t>Ostali nespomenuti rashodi poslovanja</t>
  </si>
  <si>
    <t>R0596-0</t>
  </si>
  <si>
    <t>Dodatna ulaganja na građevinskim objektima</t>
  </si>
  <si>
    <t>R0596-1</t>
  </si>
  <si>
    <t>4.9.000002</t>
  </si>
  <si>
    <t xml:space="preserve">Naknade troškova zaposlenih </t>
  </si>
  <si>
    <t>Uređaji, strojevi i oprema za ostale namjene</t>
  </si>
  <si>
    <t>R0597</t>
  </si>
  <si>
    <t>R0598</t>
  </si>
  <si>
    <t>Stručno usavršavanje zaposlenika</t>
  </si>
  <si>
    <t>R0599</t>
  </si>
  <si>
    <t>R0600</t>
  </si>
  <si>
    <t>R0601</t>
  </si>
  <si>
    <t>R0602</t>
  </si>
  <si>
    <t>Materijal i dijelovi za tekuće i investicijsko održavanje</t>
  </si>
  <si>
    <t>R0603</t>
  </si>
  <si>
    <t>R0604</t>
  </si>
  <si>
    <t>Usluge prijevoza</t>
  </si>
  <si>
    <t>R0605</t>
  </si>
  <si>
    <t>Usluge telefona</t>
  </si>
  <si>
    <t>R0606</t>
  </si>
  <si>
    <t>Usluge prijevoza - roditelji</t>
  </si>
  <si>
    <t>R0607</t>
  </si>
  <si>
    <t>R0608</t>
  </si>
  <si>
    <t>Usluge promidžbe i informiranja</t>
  </si>
  <si>
    <t>R0609</t>
  </si>
  <si>
    <t>R0610</t>
  </si>
  <si>
    <t>R0611</t>
  </si>
  <si>
    <t>R0612</t>
  </si>
  <si>
    <t>R0613</t>
  </si>
  <si>
    <t>Računalne usluge</t>
  </si>
  <si>
    <t>R0614</t>
  </si>
  <si>
    <t>R0615</t>
  </si>
  <si>
    <t>Premije osiguranja</t>
  </si>
  <si>
    <t>R0616</t>
  </si>
  <si>
    <t>Članarine</t>
  </si>
  <si>
    <t>R0617</t>
  </si>
  <si>
    <t>Pristojbe i naknade</t>
  </si>
  <si>
    <t>R0618</t>
  </si>
  <si>
    <t>Ostali financijski rashodi</t>
  </si>
  <si>
    <t>R0619</t>
  </si>
  <si>
    <t>Bankarske usluge i usluge platnog prometa</t>
  </si>
  <si>
    <t>Ostale zatezne kamate</t>
  </si>
  <si>
    <t>Plaće (Bruto)</t>
  </si>
  <si>
    <t>R0620</t>
  </si>
  <si>
    <t>Plaće za redovan rad</t>
  </si>
  <si>
    <t>R0620-1</t>
  </si>
  <si>
    <t>Plaće za redovan rad po sudskim presudama</t>
  </si>
  <si>
    <t>R0621</t>
  </si>
  <si>
    <t>Plaće za prekovremeni rad</t>
  </si>
  <si>
    <t>R0622</t>
  </si>
  <si>
    <t>Plaće za posebne uvjete rada</t>
  </si>
  <si>
    <t>Ostali rashodi za zaposlene</t>
  </si>
  <si>
    <t>R0623</t>
  </si>
  <si>
    <t>Doprinosi na plaće</t>
  </si>
  <si>
    <t>R0624</t>
  </si>
  <si>
    <t>Doprinosi za obvezno zdravstveno osiguranje</t>
  </si>
  <si>
    <t>R0624-1</t>
  </si>
  <si>
    <t>Doprinosi za obvezno zdravstveno osiguranje po sudskim presudama</t>
  </si>
  <si>
    <t>R0625</t>
  </si>
  <si>
    <t>Naknade za prijevoz, za rad na terenu i odvojeni život</t>
  </si>
  <si>
    <t>R0626</t>
  </si>
  <si>
    <t>R0627</t>
  </si>
  <si>
    <t>R0627-1</t>
  </si>
  <si>
    <t>Pristojbe i naknade po sudskim presudama</t>
  </si>
  <si>
    <t>R0627-2</t>
  </si>
  <si>
    <t>R0628</t>
  </si>
  <si>
    <t>R0629</t>
  </si>
  <si>
    <t>Doprinosi za zdravstveno osiguranje</t>
  </si>
  <si>
    <t>R0630</t>
  </si>
  <si>
    <t>R0631</t>
  </si>
  <si>
    <t>Plaće za redovan rad- zamjene</t>
  </si>
  <si>
    <t>R0632</t>
  </si>
  <si>
    <t>R0633</t>
  </si>
  <si>
    <t>R0634</t>
  </si>
  <si>
    <t>R0635</t>
  </si>
  <si>
    <t>R0636</t>
  </si>
  <si>
    <t>R0637</t>
  </si>
  <si>
    <t>R0637-1</t>
  </si>
  <si>
    <t>R0638</t>
  </si>
  <si>
    <t>R0639</t>
  </si>
  <si>
    <t>R0640</t>
  </si>
  <si>
    <t>R0641</t>
  </si>
  <si>
    <t>R0641-1</t>
  </si>
  <si>
    <t>R0642</t>
  </si>
  <si>
    <t>R0643</t>
  </si>
  <si>
    <t>R0644</t>
  </si>
  <si>
    <t>R0645</t>
  </si>
  <si>
    <t>R0646</t>
  </si>
  <si>
    <t>R0647</t>
  </si>
  <si>
    <t>R0648</t>
  </si>
  <si>
    <t>Plaće za redovan rad-mentorstvo</t>
  </si>
  <si>
    <t>R0649</t>
  </si>
  <si>
    <t>Doprinosi za obvezno zdravstveno osiguranje- mentorstvo</t>
  </si>
  <si>
    <t>R0650</t>
  </si>
  <si>
    <t>R0650-1</t>
  </si>
  <si>
    <t>R0651</t>
  </si>
  <si>
    <t>Sitni inventar i auto gume - MZO</t>
  </si>
  <si>
    <t>R0652</t>
  </si>
  <si>
    <t>Zakupnine i najamnine -  MZO</t>
  </si>
  <si>
    <t>R0653</t>
  </si>
  <si>
    <t>Ostali nespomenuti rashodi poslovanja- natjecanja</t>
  </si>
  <si>
    <t>R0654</t>
  </si>
  <si>
    <t>Ostale naknade građanima i kućanstvima iz proračuna</t>
  </si>
  <si>
    <t>R0654-1</t>
  </si>
  <si>
    <t>Ostale naknade građanima i kućanstvima u naravi - radni udžbenici učenika</t>
  </si>
  <si>
    <t>R0655</t>
  </si>
  <si>
    <t>Uredska oprema i namještaj - MZO</t>
  </si>
  <si>
    <t>Knjige, umjetnička djela i ostale izložbene vrijednosti</t>
  </si>
  <si>
    <t>R0656</t>
  </si>
  <si>
    <t>Knjige</t>
  </si>
  <si>
    <t>R0657</t>
  </si>
  <si>
    <t>Knjige u knjižnicama</t>
  </si>
  <si>
    <t>5.9.000004</t>
  </si>
  <si>
    <t>5.POMOĆI-PRIHODI KORISNIKA REZULTAT</t>
  </si>
  <si>
    <t>R0658</t>
  </si>
  <si>
    <t>R0659</t>
  </si>
  <si>
    <t>R0660</t>
  </si>
  <si>
    <t>R0660-1</t>
  </si>
  <si>
    <t>R0661</t>
  </si>
  <si>
    <t>R0661-1</t>
  </si>
  <si>
    <t>R0661-2</t>
  </si>
  <si>
    <t>R0661-3</t>
  </si>
  <si>
    <t>R0662</t>
  </si>
  <si>
    <t>R0663</t>
  </si>
  <si>
    <t>R0664</t>
  </si>
  <si>
    <t>R0665</t>
  </si>
  <si>
    <t>R0666</t>
  </si>
  <si>
    <t>R0667</t>
  </si>
  <si>
    <t>R0668</t>
  </si>
  <si>
    <t>R0669</t>
  </si>
  <si>
    <t>Plaće za redovan rad- GOO</t>
  </si>
  <si>
    <t>R0670</t>
  </si>
  <si>
    <t>Doprinosi za obvezno zdravstveno osiguranje- GOO</t>
  </si>
  <si>
    <t>R0671</t>
  </si>
  <si>
    <t>Plaće za redovan rad- HZZ</t>
  </si>
  <si>
    <t>R0672</t>
  </si>
  <si>
    <t>Doprinosi za obvezno zdravstveno osiguranje- HZZ</t>
  </si>
  <si>
    <t>R0673</t>
  </si>
  <si>
    <t>Naknade za prijevoz, za rad na terenu i odvojeni život -  HZZ</t>
  </si>
  <si>
    <t>R0674</t>
  </si>
  <si>
    <t>Ostali nespomenuti rashodi poslovanja-  HZZ</t>
  </si>
  <si>
    <t>R0674-1</t>
  </si>
  <si>
    <t>Ostali nespomenuti rashodi poslovanja-  zavičajna nastava</t>
  </si>
  <si>
    <t>Ostali nespomenuti rashodi poslovanja - izvanas. aktiv.</t>
  </si>
  <si>
    <t>R0674-2</t>
  </si>
  <si>
    <t>R0675</t>
  </si>
  <si>
    <t>6.9.000002</t>
  </si>
  <si>
    <t>DONACIJE - REZULTAT</t>
  </si>
  <si>
    <t>Građevinski objekti</t>
  </si>
  <si>
    <t>R0676</t>
  </si>
  <si>
    <t>Poslovni objekti</t>
  </si>
  <si>
    <t>R0677</t>
  </si>
  <si>
    <t>R0678</t>
  </si>
  <si>
    <t>Komunikacijska oprema</t>
  </si>
  <si>
    <t>R0678-1</t>
  </si>
  <si>
    <t>Oprema za održavanje i zaštitu</t>
  </si>
  <si>
    <t>R0679</t>
  </si>
  <si>
    <t>R0680</t>
  </si>
  <si>
    <t>1. IZMJENE I DOPUNE FINANCIJSKOG PLANA OSNOVNE ŠKOLE MATIJE VLAČIĆA LABIN
ZA 2023. I PROJEKCIJA ZA 2024. I 2025. GODINU</t>
  </si>
  <si>
    <t>5.POMOĆI-PRIHODI KORISNIKA MZO - marende</t>
  </si>
  <si>
    <t>1. IZMJENE I DOPUNE FINANCIJSKO PLANA OSNOVNE ŠKOLE MATIJE VLAČIĆA LABIN
ZA 2023. I PROJEKCIJA ZA 2024. I 2025.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</si>
</sst>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64"/>
      </top>
      <bottom style="thin">
        <color indexed="22"/>
      </bottom>
      <diagonal/>
    </border>
    <border>
      <left style="thin">
        <color indexed="18"/>
      </left>
      <right/>
      <top style="thin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8" fillId="0" borderId="0"/>
    <xf numFmtId="0" fontId="32" fillId="0" borderId="0"/>
  </cellStyleXfs>
  <cellXfs count="219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3" fillId="0" borderId="0" xfId="0" applyFont="1"/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9" fillId="0" borderId="0" xfId="1" applyFont="1" applyAlignment="1">
      <alignment vertical="center" wrapText="1" readingOrder="1"/>
    </xf>
    <xf numFmtId="0" fontId="19" fillId="0" borderId="3" xfId="1" applyFont="1" applyBorder="1" applyAlignment="1">
      <alignment vertical="center" wrapText="1" readingOrder="1"/>
    </xf>
    <xf numFmtId="4" fontId="2" fillId="0" borderId="0" xfId="0" applyNumberFormat="1" applyFont="1" applyAlignment="1">
      <alignment horizontal="center" vertical="center" wrapText="1"/>
    </xf>
    <xf numFmtId="0" fontId="20" fillId="0" borderId="0" xfId="1" applyFont="1" applyAlignment="1">
      <alignment horizontal="center" vertical="top" wrapText="1" readingOrder="1"/>
    </xf>
    <xf numFmtId="0" fontId="21" fillId="0" borderId="0" xfId="0" applyFont="1"/>
    <xf numFmtId="4" fontId="21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4" fontId="22" fillId="4" borderId="4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/>
    </xf>
    <xf numFmtId="0" fontId="20" fillId="5" borderId="0" xfId="1" applyFont="1" applyFill="1" applyAlignment="1">
      <alignment horizontal="center" vertical="center" wrapText="1" readingOrder="1"/>
    </xf>
    <xf numFmtId="4" fontId="9" fillId="5" borderId="3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0" fontId="20" fillId="0" borderId="3" xfId="1" applyFont="1" applyBorder="1" applyAlignment="1">
      <alignment vertical="center" wrapText="1" readingOrder="1"/>
    </xf>
    <xf numFmtId="0" fontId="9" fillId="5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3" fillId="5" borderId="3" xfId="1" applyFont="1" applyFill="1" applyBorder="1" applyAlignment="1">
      <alignment horizontal="center" vertical="center" wrapText="1" readingOrder="1"/>
    </xf>
    <xf numFmtId="0" fontId="23" fillId="0" borderId="3" xfId="1" applyFont="1" applyBorder="1" applyAlignment="1">
      <alignment horizontal="center" vertical="center" readingOrder="1"/>
    </xf>
    <xf numFmtId="0" fontId="9" fillId="0" borderId="3" xfId="0" applyFont="1" applyBorder="1" applyAlignment="1">
      <alignment vertical="center" readingOrder="1"/>
    </xf>
    <xf numFmtId="0" fontId="9" fillId="0" borderId="3" xfId="0" applyFont="1" applyBorder="1" applyAlignment="1">
      <alignment horizontal="center" vertical="center" readingOrder="1"/>
    </xf>
    <xf numFmtId="0" fontId="9" fillId="5" borderId="3" xfId="0" applyFont="1" applyFill="1" applyBorder="1" applyAlignment="1">
      <alignment vertical="center" readingOrder="1"/>
    </xf>
    <xf numFmtId="0" fontId="9" fillId="5" borderId="3" xfId="0" applyFont="1" applyFill="1" applyBorder="1" applyAlignment="1">
      <alignment horizontal="center" vertical="center" readingOrder="1"/>
    </xf>
    <xf numFmtId="0" fontId="20" fillId="5" borderId="3" xfId="1" applyFont="1" applyFill="1" applyBorder="1" applyAlignment="1">
      <alignment vertical="center" readingOrder="1"/>
    </xf>
    <xf numFmtId="0" fontId="20" fillId="5" borderId="3" xfId="1" applyFont="1" applyFill="1" applyBorder="1" applyAlignment="1">
      <alignment horizontal="center" vertical="center" readingOrder="1"/>
    </xf>
    <xf numFmtId="0" fontId="9" fillId="0" borderId="3" xfId="1" applyFont="1" applyBorder="1" applyAlignment="1">
      <alignment horizontal="right" vertical="center" readingOrder="1"/>
    </xf>
    <xf numFmtId="0" fontId="11" fillId="0" borderId="3" xfId="1" applyFont="1" applyBorder="1" applyAlignment="1">
      <alignment vertical="center" readingOrder="1"/>
    </xf>
    <xf numFmtId="164" fontId="24" fillId="0" borderId="3" xfId="1" applyNumberFormat="1" applyFont="1" applyBorder="1" applyAlignment="1">
      <alignment horizontal="center" vertical="center" readingOrder="1"/>
    </xf>
    <xf numFmtId="0" fontId="9" fillId="0" borderId="3" xfId="1" applyFont="1" applyBorder="1" applyAlignment="1">
      <alignment horizontal="left" vertical="center" readingOrder="1"/>
    </xf>
    <xf numFmtId="0" fontId="9" fillId="0" borderId="3" xfId="1" applyFont="1" applyBorder="1" applyAlignment="1">
      <alignment vertical="center" readingOrder="1"/>
    </xf>
    <xf numFmtId="164" fontId="20" fillId="0" borderId="3" xfId="1" applyNumberFormat="1" applyFont="1" applyBorder="1" applyAlignment="1">
      <alignment horizontal="center" vertical="center" readingOrder="1"/>
    </xf>
    <xf numFmtId="0" fontId="20" fillId="5" borderId="3" xfId="1" applyFont="1" applyFill="1" applyBorder="1" applyAlignment="1">
      <alignment horizontal="left" vertical="center" readingOrder="1"/>
    </xf>
    <xf numFmtId="164" fontId="20" fillId="5" borderId="3" xfId="1" applyNumberFormat="1" applyFont="1" applyFill="1" applyBorder="1" applyAlignment="1">
      <alignment horizontal="center" vertical="center" readingOrder="1"/>
    </xf>
    <xf numFmtId="0" fontId="20" fillId="0" borderId="3" xfId="1" applyFont="1" applyBorder="1" applyAlignment="1">
      <alignment horizontal="right" vertical="center" readingOrder="1"/>
    </xf>
    <xf numFmtId="0" fontId="20" fillId="0" borderId="3" xfId="1" applyFont="1" applyBorder="1" applyAlignment="1">
      <alignment horizontal="right" vertical="center" wrapText="1" readingOrder="1"/>
    </xf>
    <xf numFmtId="0" fontId="9" fillId="5" borderId="3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25" fillId="6" borderId="0" xfId="0" applyNumberFormat="1" applyFont="1" applyFill="1"/>
    <xf numFmtId="4" fontId="25" fillId="6" borderId="0" xfId="0" applyNumberFormat="1" applyFont="1" applyFill="1" applyAlignment="1">
      <alignment vertical="center"/>
    </xf>
    <xf numFmtId="4" fontId="25" fillId="7" borderId="0" xfId="0" applyNumberFormat="1" applyFont="1" applyFill="1"/>
    <xf numFmtId="0" fontId="25" fillId="7" borderId="0" xfId="0" applyFont="1" applyFill="1" applyAlignment="1">
      <alignment horizontal="left"/>
    </xf>
    <xf numFmtId="4" fontId="25" fillId="7" borderId="0" xfId="0" applyNumberFormat="1" applyFont="1" applyFill="1" applyAlignment="1">
      <alignment vertical="center"/>
    </xf>
    <xf numFmtId="4" fontId="25" fillId="8" borderId="0" xfId="0" applyNumberFormat="1" applyFont="1" applyFill="1"/>
    <xf numFmtId="0" fontId="25" fillId="8" borderId="0" xfId="0" applyFont="1" applyFill="1" applyAlignment="1">
      <alignment horizontal="left"/>
    </xf>
    <xf numFmtId="4" fontId="25" fillId="8" borderId="0" xfId="0" applyNumberFormat="1" applyFont="1" applyFill="1" applyAlignment="1">
      <alignment vertical="center"/>
    </xf>
    <xf numFmtId="4" fontId="25" fillId="9" borderId="0" xfId="0" applyNumberFormat="1" applyFont="1" applyFill="1"/>
    <xf numFmtId="0" fontId="25" fillId="9" borderId="0" xfId="0" applyFont="1" applyFill="1" applyAlignment="1">
      <alignment horizontal="left"/>
    </xf>
    <xf numFmtId="4" fontId="25" fillId="9" borderId="0" xfId="0" applyNumberFormat="1" applyFont="1" applyFill="1" applyAlignment="1">
      <alignment vertical="center"/>
    </xf>
    <xf numFmtId="4" fontId="6" fillId="10" borderId="0" xfId="0" applyNumberFormat="1" applyFont="1" applyFill="1"/>
    <xf numFmtId="0" fontId="6" fillId="10" borderId="0" xfId="0" applyFont="1" applyFill="1" applyAlignment="1">
      <alignment horizontal="left"/>
    </xf>
    <xf numFmtId="4" fontId="6" fillId="10" borderId="0" xfId="0" applyNumberFormat="1" applyFont="1" applyFill="1" applyAlignment="1">
      <alignment vertical="center"/>
    </xf>
    <xf numFmtId="4" fontId="6" fillId="10" borderId="0" xfId="0" applyNumberFormat="1" applyFont="1" applyFill="1" applyAlignment="1">
      <alignment horizontal="left"/>
    </xf>
    <xf numFmtId="4" fontId="11" fillId="10" borderId="0" xfId="0" applyNumberFormat="1" applyFont="1" applyFill="1" applyAlignment="1">
      <alignment vertical="center"/>
    </xf>
    <xf numFmtId="4" fontId="6" fillId="11" borderId="0" xfId="0" applyNumberFormat="1" applyFont="1" applyFill="1"/>
    <xf numFmtId="4" fontId="6" fillId="11" borderId="0" xfId="0" applyNumberFormat="1" applyFont="1" applyFill="1" applyAlignment="1">
      <alignment horizontal="left"/>
    </xf>
    <xf numFmtId="4" fontId="11" fillId="11" borderId="0" xfId="0" applyNumberFormat="1" applyFont="1" applyFill="1" applyAlignment="1">
      <alignment vertical="center"/>
    </xf>
    <xf numFmtId="4" fontId="11" fillId="0" borderId="0" xfId="0" applyNumberFormat="1" applyFont="1"/>
    <xf numFmtId="0" fontId="11" fillId="0" borderId="0" xfId="0" applyFont="1" applyAlignment="1">
      <alignment horizontal="left"/>
    </xf>
    <xf numFmtId="4" fontId="11" fillId="0" borderId="0" xfId="1" applyNumberFormat="1" applyFont="1" applyAlignment="1">
      <alignment horizontal="right" vertical="center" wrapText="1" readingOrder="1"/>
    </xf>
    <xf numFmtId="0" fontId="11" fillId="0" borderId="0" xfId="0" applyFont="1"/>
    <xf numFmtId="0" fontId="9" fillId="0" borderId="0" xfId="0" applyFont="1"/>
    <xf numFmtId="4" fontId="11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4" fontId="6" fillId="11" borderId="0" xfId="0" applyNumberFormat="1" applyFont="1" applyFill="1" applyAlignment="1">
      <alignment shrinkToFit="1"/>
    </xf>
    <xf numFmtId="4" fontId="27" fillId="0" borderId="0" xfId="0" applyNumberFormat="1" applyFont="1" applyAlignment="1">
      <alignment vertical="center"/>
    </xf>
    <xf numFmtId="4" fontId="6" fillId="11" borderId="0" xfId="0" applyNumberFormat="1" applyFont="1" applyFill="1" applyAlignment="1">
      <alignment vertical="center"/>
    </xf>
    <xf numFmtId="0" fontId="6" fillId="11" borderId="0" xfId="0" applyFont="1" applyFill="1"/>
    <xf numFmtId="0" fontId="6" fillId="11" borderId="0" xfId="0" applyFont="1" applyFill="1" applyAlignment="1">
      <alignment horizontal="left"/>
    </xf>
    <xf numFmtId="0" fontId="28" fillId="0" borderId="0" xfId="0" applyFont="1"/>
    <xf numFmtId="4" fontId="6" fillId="11" borderId="0" xfId="0" applyNumberFormat="1" applyFont="1" applyFill="1" applyAlignment="1">
      <alignment horizontal="right" vertical="center"/>
    </xf>
    <xf numFmtId="4" fontId="30" fillId="11" borderId="0" xfId="0" applyNumberFormat="1" applyFont="1" applyFill="1"/>
    <xf numFmtId="4" fontId="31" fillId="11" borderId="0" xfId="0" applyNumberFormat="1" applyFont="1" applyFill="1"/>
    <xf numFmtId="49" fontId="34" fillId="0" borderId="6" xfId="0" applyNumberFormat="1" applyFont="1" applyBorder="1" applyAlignment="1" applyProtection="1">
      <alignment horizontal="left" vertical="center"/>
      <protection hidden="1"/>
    </xf>
    <xf numFmtId="49" fontId="9" fillId="0" borderId="6" xfId="0" applyNumberFormat="1" applyFont="1" applyBorder="1" applyAlignment="1" applyProtection="1">
      <alignment horizontal="left" vertical="center"/>
      <protection hidden="1"/>
    </xf>
    <xf numFmtId="49" fontId="33" fillId="0" borderId="0" xfId="2" applyNumberFormat="1" applyFont="1" applyAlignment="1" applyProtection="1">
      <alignment horizontal="left" vertical="center" wrapText="1"/>
      <protection hidden="1"/>
    </xf>
    <xf numFmtId="49" fontId="34" fillId="0" borderId="0" xfId="0" applyNumberFormat="1" applyFont="1" applyAlignment="1" applyProtection="1">
      <alignment horizontal="left" vertical="center"/>
      <protection hidden="1"/>
    </xf>
    <xf numFmtId="3" fontId="35" fillId="0" borderId="0" xfId="0" applyNumberFormat="1" applyFont="1" applyAlignment="1" applyProtection="1">
      <alignment horizontal="right" vertical="center" shrinkToFit="1"/>
      <protection locked="0"/>
    </xf>
    <xf numFmtId="49" fontId="33" fillId="0" borderId="7" xfId="2" applyNumberFormat="1" applyFont="1" applyBorder="1" applyAlignment="1" applyProtection="1">
      <alignment horizontal="left" vertical="center" wrapText="1"/>
      <protection hidden="1"/>
    </xf>
    <xf numFmtId="49" fontId="34" fillId="0" borderId="8" xfId="0" applyNumberFormat="1" applyFont="1" applyBorder="1" applyAlignment="1" applyProtection="1">
      <alignment horizontal="left" vertical="center"/>
      <protection hidden="1"/>
    </xf>
    <xf numFmtId="4" fontId="3" fillId="2" borderId="4" xfId="0" applyNumberFormat="1" applyFont="1" applyFill="1" applyBorder="1" applyAlignment="1">
      <alignment horizontal="right"/>
    </xf>
    <xf numFmtId="0" fontId="11" fillId="0" borderId="3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 wrapText="1"/>
    </xf>
    <xf numFmtId="0" fontId="0" fillId="0" borderId="9" xfId="0" applyBorder="1"/>
    <xf numFmtId="0" fontId="22" fillId="0" borderId="9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vertical="center"/>
    </xf>
    <xf numFmtId="0" fontId="26" fillId="0" borderId="0" xfId="0" applyFont="1"/>
    <xf numFmtId="4" fontId="36" fillId="0" borderId="0" xfId="0" applyNumberFormat="1" applyFont="1" applyAlignment="1">
      <alignment vertical="center"/>
    </xf>
    <xf numFmtId="0" fontId="36" fillId="0" borderId="0" xfId="0" applyFont="1"/>
    <xf numFmtId="0" fontId="11" fillId="0" borderId="10" xfId="1" applyFont="1" applyBorder="1" applyAlignment="1">
      <alignment vertical="center" wrapText="1" readingOrder="1"/>
    </xf>
    <xf numFmtId="4" fontId="23" fillId="0" borderId="11" xfId="1" applyNumberFormat="1" applyFont="1" applyBorder="1" applyAlignment="1">
      <alignment horizontal="center" vertical="center" wrapText="1" readingOrder="1"/>
    </xf>
    <xf numFmtId="4" fontId="23" fillId="0" borderId="12" xfId="1" applyNumberFormat="1" applyFont="1" applyBorder="1" applyAlignment="1">
      <alignment horizontal="center" vertical="center" wrapText="1" readingOrder="1"/>
    </xf>
    <xf numFmtId="4" fontId="26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4" fontId="25" fillId="9" borderId="0" xfId="0" applyNumberFormat="1" applyFont="1" applyFill="1" applyAlignment="1">
      <alignment shrinkToFit="1"/>
    </xf>
    <xf numFmtId="0" fontId="37" fillId="0" borderId="0" xfId="0" applyFont="1" applyAlignment="1">
      <alignment horizontal="center"/>
    </xf>
    <xf numFmtId="0" fontId="38" fillId="0" borderId="0" xfId="0" applyFont="1"/>
    <xf numFmtId="4" fontId="38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1" applyNumberFormat="1" applyFont="1" applyAlignment="1">
      <alignment horizontal="right" vertical="center" wrapText="1" readingOrder="1"/>
    </xf>
    <xf numFmtId="4" fontId="36" fillId="0" borderId="0" xfId="0" applyNumberFormat="1" applyFont="1"/>
    <xf numFmtId="4" fontId="38" fillId="0" borderId="0" xfId="0" applyNumberFormat="1" applyFont="1"/>
    <xf numFmtId="0" fontId="27" fillId="0" borderId="0" xfId="0" applyFont="1"/>
    <xf numFmtId="4" fontId="6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shrinkToFit="1"/>
    </xf>
    <xf numFmtId="4" fontId="39" fillId="0" borderId="0" xfId="0" applyNumberFormat="1" applyFont="1" applyAlignment="1">
      <alignment vertical="center"/>
    </xf>
    <xf numFmtId="0" fontId="39" fillId="0" borderId="0" xfId="0" applyFont="1"/>
    <xf numFmtId="0" fontId="34" fillId="0" borderId="0" xfId="0" applyFont="1" applyAlignment="1">
      <alignment shrinkToFit="1"/>
    </xf>
    <xf numFmtId="4" fontId="6" fillId="12" borderId="0" xfId="0" applyNumberFormat="1" applyFont="1" applyFill="1"/>
    <xf numFmtId="4" fontId="6" fillId="12" borderId="0" xfId="0" applyNumberFormat="1" applyFont="1" applyFill="1" applyAlignment="1">
      <alignment vertical="center"/>
    </xf>
    <xf numFmtId="0" fontId="40" fillId="0" borderId="0" xfId="0" applyFont="1"/>
    <xf numFmtId="4" fontId="29" fillId="0" borderId="0" xfId="1" applyNumberFormat="1" applyFont="1" applyAlignment="1">
      <alignment horizontal="right" vertical="center" wrapText="1" readingOrder="1"/>
    </xf>
    <xf numFmtId="4" fontId="1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11" fillId="12" borderId="0" xfId="1" applyFont="1" applyFill="1" applyAlignment="1">
      <alignment horizontal="left" vertical="center" wrapText="1" readingOrder="1"/>
    </xf>
    <xf numFmtId="49" fontId="11" fillId="12" borderId="0" xfId="1" applyNumberFormat="1" applyFont="1" applyFill="1" applyAlignment="1">
      <alignment horizontal="left" vertical="center" wrapText="1" readingOrder="1"/>
    </xf>
    <xf numFmtId="0" fontId="11" fillId="12" borderId="0" xfId="1" applyFont="1" applyFill="1" applyAlignment="1">
      <alignment vertical="center" wrapText="1" readingOrder="1"/>
    </xf>
    <xf numFmtId="164" fontId="11" fillId="12" borderId="0" xfId="1" applyNumberFormat="1" applyFont="1" applyFill="1" applyAlignment="1">
      <alignment horizontal="right" vertical="center" wrapText="1" readingOrder="1"/>
    </xf>
    <xf numFmtId="4" fontId="9" fillId="5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6" fillId="0" borderId="0" xfId="0" applyFont="1"/>
    <xf numFmtId="4" fontId="26" fillId="0" borderId="0" xfId="0" applyNumberFormat="1" applyFont="1"/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vertical="center"/>
    </xf>
    <xf numFmtId="0" fontId="41" fillId="0" borderId="3" xfId="1" applyFont="1" applyBorder="1" applyAlignment="1">
      <alignment vertical="center" wrapText="1" readingOrder="1"/>
    </xf>
    <xf numFmtId="0" fontId="10" fillId="0" borderId="3" xfId="0" applyFont="1" applyBorder="1" applyAlignment="1">
      <alignment vertical="center" readingOrder="1"/>
    </xf>
    <xf numFmtId="0" fontId="10" fillId="0" borderId="3" xfId="0" applyFont="1" applyBorder="1" applyAlignment="1">
      <alignment horizontal="center" vertical="center" readingOrder="1"/>
    </xf>
    <xf numFmtId="0" fontId="10" fillId="0" borderId="3" xfId="1" applyFont="1" applyBorder="1" applyAlignment="1">
      <alignment horizontal="right" vertical="center" readingOrder="1"/>
    </xf>
    <xf numFmtId="0" fontId="10" fillId="0" borderId="3" xfId="1" applyFont="1" applyBorder="1" applyAlignment="1">
      <alignment vertical="center" readingOrder="1"/>
    </xf>
    <xf numFmtId="164" fontId="41" fillId="0" borderId="3" xfId="1" applyNumberFormat="1" applyFont="1" applyBorder="1" applyAlignment="1">
      <alignment horizontal="center" vertical="center" readingOrder="1"/>
    </xf>
    <xf numFmtId="0" fontId="10" fillId="0" borderId="3" xfId="1" applyFont="1" applyBorder="1" applyAlignment="1">
      <alignment horizontal="left" vertical="center" readingOrder="1"/>
    </xf>
    <xf numFmtId="0" fontId="41" fillId="0" borderId="3" xfId="1" applyFont="1" applyBorder="1" applyAlignment="1">
      <alignment horizontal="right" vertical="center" readingOrder="1"/>
    </xf>
    <xf numFmtId="0" fontId="41" fillId="0" borderId="0" xfId="1" applyFont="1" applyAlignment="1">
      <alignment vertical="center" wrapText="1" readingOrder="1"/>
    </xf>
    <xf numFmtId="0" fontId="41" fillId="0" borderId="3" xfId="1" applyFont="1" applyBorder="1" applyAlignment="1">
      <alignment horizontal="right" vertical="center" wrapText="1" readingOrder="1"/>
    </xf>
    <xf numFmtId="164" fontId="41" fillId="0" borderId="3" xfId="1" applyNumberFormat="1" applyFont="1" applyBorder="1" applyAlignment="1">
      <alignment horizontal="center" vertical="center" wrapText="1" readingOrder="1"/>
    </xf>
    <xf numFmtId="4" fontId="10" fillId="0" borderId="1" xfId="0" applyNumberFormat="1" applyFont="1" applyBorder="1" applyAlignment="1">
      <alignment vertical="center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9" fillId="0" borderId="0" xfId="1" applyFont="1" applyAlignment="1">
      <alignment vertical="top" wrapText="1" readingOrder="1"/>
    </xf>
    <xf numFmtId="0" fontId="21" fillId="0" borderId="0" xfId="0" applyFont="1"/>
  </cellXfs>
  <cellStyles count="3">
    <cellStyle name="Normal" xfId="1" xr:uid="{00000000-0005-0000-0000-000000000000}"/>
    <cellStyle name="Normal_Podaci" xfId="2" xr:uid="{00000000-0005-0000-0000-000001000000}"/>
    <cellStyle name="Normalno" xfId="0" builtinId="0"/>
  </cellStyles>
  <dxfs count="4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N36"/>
  <sheetViews>
    <sheetView topLeftCell="A2" workbookViewId="0">
      <selection activeCell="I28" sqref="I28"/>
    </sheetView>
  </sheetViews>
  <sheetFormatPr defaultRowHeight="14.4" x14ac:dyDescent="0.3"/>
  <cols>
    <col min="5" max="10" width="25.33203125" customWidth="1"/>
  </cols>
  <sheetData>
    <row r="1" spans="1:14" ht="42" customHeight="1" x14ac:dyDescent="0.3">
      <c r="A1" s="38"/>
      <c r="B1" s="38"/>
      <c r="C1" s="195" t="s">
        <v>330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8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4" ht="15.6" x14ac:dyDescent="0.3">
      <c r="A3" s="195" t="s">
        <v>32</v>
      </c>
      <c r="B3" s="195"/>
      <c r="C3" s="195"/>
      <c r="D3" s="195"/>
      <c r="E3" s="195"/>
      <c r="F3" s="195"/>
      <c r="G3" s="195"/>
      <c r="H3" s="195"/>
      <c r="I3" s="213"/>
      <c r="J3" s="213"/>
    </row>
    <row r="4" spans="1:14" ht="17.399999999999999" x14ac:dyDescent="0.3">
      <c r="A4" s="4"/>
      <c r="B4" s="4"/>
      <c r="C4" s="4"/>
      <c r="D4" s="4"/>
      <c r="E4" s="4"/>
      <c r="F4" s="4"/>
      <c r="G4" s="4"/>
      <c r="H4" s="4"/>
      <c r="I4" s="5"/>
      <c r="J4" s="5"/>
    </row>
    <row r="5" spans="1:14" ht="18" customHeight="1" x14ac:dyDescent="0.3">
      <c r="A5" s="195" t="s">
        <v>38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14" ht="17.399999999999999" x14ac:dyDescent="0.3">
      <c r="A6" s="1"/>
      <c r="B6" s="2"/>
      <c r="C6" s="2"/>
      <c r="D6" s="2"/>
      <c r="E6" s="6"/>
      <c r="F6" s="7"/>
      <c r="G6" s="7"/>
      <c r="H6" s="7"/>
      <c r="I6" s="128" t="s">
        <v>43</v>
      </c>
    </row>
    <row r="7" spans="1:14" ht="25.5" customHeight="1" x14ac:dyDescent="0.3">
      <c r="A7" s="28"/>
      <c r="B7" s="29"/>
      <c r="C7" s="29"/>
      <c r="D7" s="30"/>
      <c r="E7" s="31"/>
      <c r="F7" s="3" t="s">
        <v>40</v>
      </c>
      <c r="G7" s="3" t="s">
        <v>41</v>
      </c>
      <c r="H7" s="3" t="s">
        <v>46</v>
      </c>
      <c r="I7" s="3" t="s">
        <v>121</v>
      </c>
      <c r="J7" s="129"/>
    </row>
    <row r="8" spans="1:14" x14ac:dyDescent="0.3">
      <c r="A8" s="214" t="s">
        <v>0</v>
      </c>
      <c r="B8" s="209"/>
      <c r="C8" s="209"/>
      <c r="D8" s="209"/>
      <c r="E8" s="215"/>
      <c r="F8" s="32">
        <f>F9+F10</f>
        <v>1113239</v>
      </c>
      <c r="G8" s="32">
        <f t="shared" ref="G8:H8" si="0">G9+G10</f>
        <v>1198156</v>
      </c>
      <c r="H8" s="32">
        <f t="shared" si="0"/>
        <v>1179690</v>
      </c>
      <c r="I8" s="32">
        <v>1262317</v>
      </c>
      <c r="J8" s="130"/>
    </row>
    <row r="9" spans="1:14" x14ac:dyDescent="0.3">
      <c r="A9" s="205" t="s">
        <v>1</v>
      </c>
      <c r="B9" s="198"/>
      <c r="C9" s="198"/>
      <c r="D9" s="198"/>
      <c r="E9" s="211"/>
      <c r="F9" s="33">
        <v>1113239</v>
      </c>
      <c r="G9" s="33">
        <v>1198156</v>
      </c>
      <c r="H9" s="33">
        <v>1179690</v>
      </c>
      <c r="I9" s="33">
        <v>1262317</v>
      </c>
      <c r="J9" s="130"/>
    </row>
    <row r="10" spans="1:14" x14ac:dyDescent="0.3">
      <c r="A10" s="210" t="s">
        <v>2</v>
      </c>
      <c r="B10" s="211"/>
      <c r="C10" s="211"/>
      <c r="D10" s="211"/>
      <c r="E10" s="211"/>
      <c r="F10" s="33">
        <v>0</v>
      </c>
      <c r="G10" s="33"/>
      <c r="H10" s="33"/>
      <c r="I10" s="33"/>
      <c r="J10" s="130"/>
    </row>
    <row r="11" spans="1:14" x14ac:dyDescent="0.3">
      <c r="A11" s="36" t="s">
        <v>3</v>
      </c>
      <c r="B11" s="37"/>
      <c r="C11" s="37"/>
      <c r="D11" s="37"/>
      <c r="E11" s="37"/>
      <c r="F11" s="32">
        <f>F12+F13</f>
        <v>1126227</v>
      </c>
      <c r="G11" s="32">
        <f t="shared" ref="G11:H11" si="1">G12+G13</f>
        <v>1197471</v>
      </c>
      <c r="H11" s="32">
        <f t="shared" si="1"/>
        <v>1182920</v>
      </c>
      <c r="I11" s="32">
        <v>1286869</v>
      </c>
      <c r="J11" s="130"/>
    </row>
    <row r="12" spans="1:14" x14ac:dyDescent="0.3">
      <c r="A12" s="197" t="s">
        <v>4</v>
      </c>
      <c r="B12" s="198"/>
      <c r="C12" s="198"/>
      <c r="D12" s="198"/>
      <c r="E12" s="198"/>
      <c r="F12" s="33">
        <v>1065277</v>
      </c>
      <c r="G12" s="33">
        <v>1180483</v>
      </c>
      <c r="H12" s="33">
        <v>1166290</v>
      </c>
      <c r="I12" s="33">
        <v>1273114</v>
      </c>
      <c r="J12" s="130"/>
    </row>
    <row r="13" spans="1:14" x14ac:dyDescent="0.3">
      <c r="A13" s="210" t="s">
        <v>5</v>
      </c>
      <c r="B13" s="211"/>
      <c r="C13" s="211"/>
      <c r="D13" s="211"/>
      <c r="E13" s="211"/>
      <c r="F13" s="33">
        <v>60950</v>
      </c>
      <c r="G13" s="33">
        <v>16988</v>
      </c>
      <c r="H13" s="33">
        <v>16630</v>
      </c>
      <c r="I13" s="33">
        <v>22837</v>
      </c>
      <c r="J13" s="130"/>
    </row>
    <row r="14" spans="1:14" x14ac:dyDescent="0.3">
      <c r="A14" s="208" t="s">
        <v>6</v>
      </c>
      <c r="B14" s="209"/>
      <c r="C14" s="209"/>
      <c r="D14" s="209"/>
      <c r="E14" s="209"/>
      <c r="F14" s="32">
        <f>F8-F11</f>
        <v>-12988</v>
      </c>
      <c r="G14" s="32">
        <v>-685</v>
      </c>
      <c r="H14" s="32">
        <f>H8-H11</f>
        <v>-3230</v>
      </c>
      <c r="I14" s="32">
        <f>I8-I11</f>
        <v>-24552</v>
      </c>
      <c r="J14" s="130"/>
    </row>
    <row r="15" spans="1:14" ht="17.399999999999999" x14ac:dyDescent="0.3">
      <c r="A15" s="4"/>
      <c r="B15" s="8"/>
      <c r="C15" s="8"/>
      <c r="D15" s="8"/>
      <c r="E15" s="8"/>
      <c r="F15" s="8"/>
      <c r="G15" s="8"/>
      <c r="H15" s="25"/>
      <c r="I15" s="25"/>
      <c r="J15" s="25"/>
    </row>
    <row r="16" spans="1:14" ht="18" customHeight="1" x14ac:dyDescent="0.3">
      <c r="A16" s="195" t="s">
        <v>39</v>
      </c>
      <c r="B16" s="196"/>
      <c r="C16" s="196"/>
      <c r="D16" s="196"/>
      <c r="E16" s="196"/>
      <c r="F16" s="196"/>
      <c r="G16" s="196"/>
      <c r="H16" s="196"/>
      <c r="I16" s="196"/>
      <c r="J16" s="196"/>
    </row>
    <row r="17" spans="1:10" ht="17.399999999999999" x14ac:dyDescent="0.3">
      <c r="A17" s="4"/>
      <c r="B17" s="8"/>
      <c r="C17" s="8"/>
      <c r="D17" s="8"/>
      <c r="E17" s="8"/>
      <c r="F17" s="8"/>
      <c r="G17" s="8"/>
      <c r="H17" s="25"/>
      <c r="I17" s="25"/>
      <c r="J17" s="25"/>
    </row>
    <row r="18" spans="1:10" x14ac:dyDescent="0.3">
      <c r="A18" s="28"/>
      <c r="B18" s="29"/>
      <c r="C18" s="29"/>
      <c r="D18" s="30"/>
      <c r="E18" s="31"/>
      <c r="F18" s="3" t="s">
        <v>12</v>
      </c>
      <c r="G18" s="3" t="s">
        <v>13</v>
      </c>
      <c r="H18" s="3" t="s">
        <v>46</v>
      </c>
      <c r="I18" s="3" t="s">
        <v>121</v>
      </c>
      <c r="J18" s="131"/>
    </row>
    <row r="19" spans="1:10" ht="15.75" customHeight="1" x14ac:dyDescent="0.3">
      <c r="A19" s="205" t="s">
        <v>8</v>
      </c>
      <c r="B19" s="206"/>
      <c r="C19" s="206"/>
      <c r="D19" s="206"/>
      <c r="E19" s="207"/>
      <c r="F19" s="33">
        <v>0</v>
      </c>
      <c r="G19" s="33">
        <v>0</v>
      </c>
      <c r="H19" s="33">
        <v>0</v>
      </c>
      <c r="I19" s="33">
        <v>0</v>
      </c>
      <c r="J19" s="130"/>
    </row>
    <row r="20" spans="1:10" x14ac:dyDescent="0.3">
      <c r="A20" s="205" t="s">
        <v>9</v>
      </c>
      <c r="B20" s="198"/>
      <c r="C20" s="198"/>
      <c r="D20" s="198"/>
      <c r="E20" s="198"/>
      <c r="F20" s="33">
        <v>0</v>
      </c>
      <c r="G20" s="33">
        <v>0</v>
      </c>
      <c r="H20" s="33">
        <v>0</v>
      </c>
      <c r="I20" s="33">
        <v>0</v>
      </c>
      <c r="J20" s="130"/>
    </row>
    <row r="21" spans="1:10" x14ac:dyDescent="0.3">
      <c r="A21" s="208" t="s">
        <v>10</v>
      </c>
      <c r="B21" s="209"/>
      <c r="C21" s="209"/>
      <c r="D21" s="209"/>
      <c r="E21" s="209"/>
      <c r="F21" s="32">
        <v>0</v>
      </c>
      <c r="G21" s="32">
        <v>0</v>
      </c>
      <c r="H21" s="32">
        <v>0</v>
      </c>
      <c r="I21" s="32">
        <v>0</v>
      </c>
      <c r="J21" s="130"/>
    </row>
    <row r="22" spans="1:10" ht="17.399999999999999" x14ac:dyDescent="0.3">
      <c r="A22" s="24"/>
      <c r="B22" s="8"/>
      <c r="C22" s="8"/>
      <c r="D22" s="8"/>
      <c r="E22" s="8"/>
      <c r="F22" s="8"/>
      <c r="G22" s="8"/>
      <c r="H22" s="25"/>
      <c r="I22" s="25"/>
      <c r="J22" s="25"/>
    </row>
    <row r="23" spans="1:10" ht="18" customHeight="1" x14ac:dyDescent="0.3">
      <c r="A23" s="195" t="s">
        <v>51</v>
      </c>
      <c r="B23" s="196"/>
      <c r="C23" s="196"/>
      <c r="D23" s="196"/>
      <c r="E23" s="196"/>
      <c r="F23" s="196"/>
      <c r="G23" s="196"/>
      <c r="H23" s="196"/>
      <c r="I23" s="196"/>
      <c r="J23" s="196"/>
    </row>
    <row r="24" spans="1:10" ht="17.399999999999999" x14ac:dyDescent="0.3">
      <c r="A24" s="24"/>
      <c r="B24" s="8"/>
      <c r="C24" s="8"/>
      <c r="D24" s="8"/>
      <c r="E24" s="8"/>
      <c r="F24" s="8"/>
      <c r="G24" s="8"/>
      <c r="H24" s="25"/>
      <c r="I24" s="25"/>
      <c r="J24" s="25"/>
    </row>
    <row r="25" spans="1:10" x14ac:dyDescent="0.3">
      <c r="A25" s="28"/>
      <c r="B25" s="29"/>
      <c r="C25" s="29"/>
      <c r="D25" s="30"/>
      <c r="E25" s="31"/>
      <c r="F25" s="3" t="s">
        <v>12</v>
      </c>
      <c r="G25" s="3" t="s">
        <v>13</v>
      </c>
      <c r="H25" s="3" t="s">
        <v>46</v>
      </c>
      <c r="I25" s="132" t="s">
        <v>121</v>
      </c>
      <c r="J25" s="129"/>
    </row>
    <row r="26" spans="1:10" x14ac:dyDescent="0.3">
      <c r="A26" s="199" t="s">
        <v>42</v>
      </c>
      <c r="B26" s="200"/>
      <c r="C26" s="200"/>
      <c r="D26" s="200"/>
      <c r="E26" s="201"/>
      <c r="F26" s="34">
        <v>12303</v>
      </c>
      <c r="G26" s="34">
        <v>-685</v>
      </c>
      <c r="H26" s="34">
        <v>3230</v>
      </c>
      <c r="I26" s="34">
        <v>24552</v>
      </c>
      <c r="J26" s="134"/>
    </row>
    <row r="27" spans="1:10" ht="30" customHeight="1" x14ac:dyDescent="0.3">
      <c r="A27" s="202" t="s">
        <v>7</v>
      </c>
      <c r="B27" s="203"/>
      <c r="C27" s="203"/>
      <c r="D27" s="203"/>
      <c r="E27" s="204"/>
      <c r="F27" s="35">
        <v>-685</v>
      </c>
      <c r="G27" s="35">
        <v>-685</v>
      </c>
      <c r="H27" s="35">
        <v>3230</v>
      </c>
      <c r="I27" s="35">
        <v>24552</v>
      </c>
      <c r="J27" s="134"/>
    </row>
    <row r="28" spans="1:10" x14ac:dyDescent="0.3">
      <c r="J28" s="135"/>
    </row>
    <row r="29" spans="1:10" x14ac:dyDescent="0.3">
      <c r="J29" s="135"/>
    </row>
    <row r="30" spans="1:10" x14ac:dyDescent="0.3">
      <c r="A30" s="197" t="s">
        <v>11</v>
      </c>
      <c r="B30" s="198"/>
      <c r="C30" s="198"/>
      <c r="D30" s="198"/>
      <c r="E30" s="198"/>
      <c r="F30" s="33">
        <v>0</v>
      </c>
      <c r="G30" s="33">
        <v>0</v>
      </c>
      <c r="H30" s="33">
        <v>0</v>
      </c>
      <c r="I30" s="133">
        <v>0</v>
      </c>
      <c r="J30" s="130"/>
    </row>
    <row r="31" spans="1:10" ht="11.25" customHeight="1" x14ac:dyDescent="0.3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29.25" customHeight="1" x14ac:dyDescent="0.3">
      <c r="A32" s="193" t="s">
        <v>52</v>
      </c>
      <c r="B32" s="194"/>
      <c r="C32" s="194"/>
      <c r="D32" s="194"/>
      <c r="E32" s="194"/>
      <c r="F32" s="194"/>
      <c r="G32" s="194"/>
      <c r="H32" s="194"/>
      <c r="I32" s="194"/>
      <c r="J32" s="194"/>
    </row>
    <row r="33" spans="1:10" ht="8.25" customHeight="1" x14ac:dyDescent="0.3"/>
    <row r="34" spans="1:10" x14ac:dyDescent="0.3">
      <c r="A34" s="193" t="s">
        <v>44</v>
      </c>
      <c r="B34" s="194"/>
      <c r="C34" s="194"/>
      <c r="D34" s="194"/>
      <c r="E34" s="194"/>
      <c r="F34" s="194"/>
      <c r="G34" s="194"/>
      <c r="H34" s="194"/>
      <c r="I34" s="194"/>
      <c r="J34" s="194"/>
    </row>
    <row r="35" spans="1:10" ht="8.25" customHeight="1" x14ac:dyDescent="0.3"/>
    <row r="36" spans="1:10" ht="29.25" customHeight="1" x14ac:dyDescent="0.3">
      <c r="A36" s="193" t="s">
        <v>45</v>
      </c>
      <c r="B36" s="194"/>
      <c r="C36" s="194"/>
      <c r="D36" s="194"/>
      <c r="E36" s="194"/>
      <c r="F36" s="194"/>
      <c r="G36" s="194"/>
      <c r="H36" s="194"/>
      <c r="I36" s="194"/>
      <c r="J36" s="194"/>
    </row>
  </sheetData>
  <mergeCells count="20">
    <mergeCell ref="C1:N1"/>
    <mergeCell ref="A12:E12"/>
    <mergeCell ref="A5:J5"/>
    <mergeCell ref="A16:J16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L104"/>
  <sheetViews>
    <sheetView topLeftCell="A25" workbookViewId="0">
      <selection activeCell="H35" sqref="H35"/>
    </sheetView>
  </sheetViews>
  <sheetFormatPr defaultRowHeight="14.4" x14ac:dyDescent="0.3"/>
  <cols>
    <col min="1" max="1" width="8.109375" customWidth="1"/>
    <col min="2" max="2" width="9.33203125" customWidth="1"/>
    <col min="3" max="3" width="9.109375" customWidth="1"/>
    <col min="4" max="4" width="26.5546875" customWidth="1"/>
    <col min="5" max="9" width="25.33203125" customWidth="1"/>
  </cols>
  <sheetData>
    <row r="1" spans="1:12" ht="15.75" customHeight="1" x14ac:dyDescent="0.3">
      <c r="A1" s="195" t="s">
        <v>330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7.399999999999999" x14ac:dyDescent="0.3">
      <c r="A2" s="4"/>
      <c r="B2" s="4"/>
      <c r="C2" s="4"/>
      <c r="D2" s="4"/>
      <c r="E2" s="42"/>
      <c r="F2" s="42"/>
      <c r="G2" s="42"/>
      <c r="H2" s="4"/>
      <c r="I2" s="4"/>
    </row>
    <row r="3" spans="1:12" ht="15.6" x14ac:dyDescent="0.3">
      <c r="A3" s="195" t="s">
        <v>32</v>
      </c>
      <c r="B3" s="195"/>
      <c r="C3" s="195"/>
      <c r="D3" s="195"/>
      <c r="E3" s="195"/>
      <c r="F3" s="195"/>
      <c r="G3" s="195"/>
      <c r="H3" s="213"/>
      <c r="I3" s="213"/>
    </row>
    <row r="4" spans="1:12" ht="17.399999999999999" x14ac:dyDescent="0.3">
      <c r="A4" s="4"/>
      <c r="B4" s="4"/>
      <c r="C4" s="4"/>
      <c r="D4" s="4"/>
      <c r="E4" s="42"/>
      <c r="F4" s="42"/>
      <c r="G4" s="42"/>
      <c r="H4" s="5"/>
      <c r="I4" s="5"/>
    </row>
    <row r="5" spans="1:12" ht="15.6" x14ac:dyDescent="0.3">
      <c r="A5" s="195" t="s">
        <v>15</v>
      </c>
      <c r="B5" s="196"/>
      <c r="C5" s="196"/>
      <c r="D5" s="196"/>
      <c r="E5" s="196"/>
      <c r="F5" s="196"/>
      <c r="G5" s="196"/>
      <c r="H5" s="196"/>
      <c r="I5" s="196"/>
    </row>
    <row r="6" spans="1:12" ht="17.399999999999999" x14ac:dyDescent="0.3">
      <c r="A6" s="4"/>
      <c r="B6" s="4"/>
      <c r="C6" s="4"/>
      <c r="D6" s="4"/>
      <c r="E6" s="42"/>
      <c r="F6" s="42"/>
      <c r="G6" s="42"/>
      <c r="H6" s="5"/>
      <c r="I6" s="5"/>
    </row>
    <row r="7" spans="1:12" ht="15.6" x14ac:dyDescent="0.3">
      <c r="A7" s="195" t="s">
        <v>1</v>
      </c>
      <c r="B7" s="216"/>
      <c r="C7" s="216"/>
      <c r="D7" s="216"/>
      <c r="E7" s="216"/>
      <c r="F7" s="216"/>
      <c r="G7" s="216"/>
      <c r="H7" s="216"/>
      <c r="I7" s="216"/>
    </row>
    <row r="8" spans="1:12" x14ac:dyDescent="0.3">
      <c r="A8" s="217"/>
      <c r="B8" s="218"/>
      <c r="C8" s="43"/>
      <c r="D8" s="44"/>
      <c r="E8" s="45"/>
      <c r="F8" s="45"/>
      <c r="G8" s="45"/>
      <c r="H8" s="44"/>
      <c r="I8" s="44"/>
    </row>
    <row r="9" spans="1:12" x14ac:dyDescent="0.3">
      <c r="A9" s="46" t="s">
        <v>16</v>
      </c>
      <c r="B9" s="47" t="s">
        <v>17</v>
      </c>
      <c r="C9" s="47" t="s">
        <v>18</v>
      </c>
      <c r="D9" s="47" t="s">
        <v>14</v>
      </c>
      <c r="E9" s="48" t="s">
        <v>12</v>
      </c>
      <c r="F9" s="49" t="s">
        <v>13</v>
      </c>
      <c r="G9" s="49" t="s">
        <v>46</v>
      </c>
      <c r="H9" s="23" t="s">
        <v>121</v>
      </c>
      <c r="I9" s="136"/>
    </row>
    <row r="10" spans="1:12" x14ac:dyDescent="0.3">
      <c r="A10" s="50"/>
      <c r="B10" s="50"/>
      <c r="C10" s="51" t="s">
        <v>56</v>
      </c>
      <c r="D10" s="50"/>
      <c r="E10" s="52">
        <f>E12+E14</f>
        <v>54577.39</v>
      </c>
      <c r="F10" s="52">
        <f>F12+F14</f>
        <v>71471</v>
      </c>
      <c r="G10" s="52">
        <f>G12+G14</f>
        <v>60210</v>
      </c>
      <c r="H10" s="52">
        <v>88816</v>
      </c>
      <c r="I10" s="137"/>
    </row>
    <row r="11" spans="1:12" x14ac:dyDescent="0.3">
      <c r="A11" s="53">
        <v>6</v>
      </c>
      <c r="B11" s="53"/>
      <c r="C11" s="54"/>
      <c r="D11" s="53"/>
      <c r="E11" s="55"/>
      <c r="F11" s="55"/>
      <c r="G11" s="55"/>
      <c r="H11" s="55"/>
      <c r="I11" s="137"/>
    </row>
    <row r="12" spans="1:12" ht="26.4" x14ac:dyDescent="0.3">
      <c r="A12" s="53"/>
      <c r="B12" s="53">
        <v>67</v>
      </c>
      <c r="C12" s="54"/>
      <c r="D12" s="56" t="s">
        <v>57</v>
      </c>
      <c r="E12" s="55">
        <v>60575.68</v>
      </c>
      <c r="F12" s="55">
        <v>75908</v>
      </c>
      <c r="G12" s="55">
        <v>60210</v>
      </c>
      <c r="H12" s="55">
        <v>88816</v>
      </c>
      <c r="I12" s="137"/>
    </row>
    <row r="13" spans="1:12" x14ac:dyDescent="0.3">
      <c r="A13" s="53">
        <v>9</v>
      </c>
      <c r="B13" s="53"/>
      <c r="C13" s="54"/>
      <c r="D13" s="53"/>
      <c r="E13" s="55"/>
      <c r="F13" s="55"/>
      <c r="G13" s="55"/>
      <c r="H13" s="55"/>
      <c r="I13" s="137"/>
    </row>
    <row r="14" spans="1:12" x14ac:dyDescent="0.3">
      <c r="A14" s="53"/>
      <c r="B14" s="53">
        <v>92</v>
      </c>
      <c r="C14" s="54"/>
      <c r="D14" s="56" t="s">
        <v>55</v>
      </c>
      <c r="E14" s="55">
        <v>-5998.29</v>
      </c>
      <c r="F14" s="55">
        <v>-4437</v>
      </c>
      <c r="G14" s="55">
        <v>0</v>
      </c>
      <c r="H14" s="55">
        <v>-5516</v>
      </c>
      <c r="I14" s="137"/>
    </row>
    <row r="15" spans="1:12" x14ac:dyDescent="0.3">
      <c r="A15" s="50"/>
      <c r="B15" s="50"/>
      <c r="C15" s="57" t="s">
        <v>58</v>
      </c>
      <c r="D15" s="50"/>
      <c r="E15" s="52">
        <f>E17+E19</f>
        <v>4973.0200000000004</v>
      </c>
      <c r="F15" s="52">
        <f>F17+F19</f>
        <v>4907</v>
      </c>
      <c r="G15" s="52">
        <f>G17+G19</f>
        <v>2250</v>
      </c>
      <c r="H15" s="52">
        <f t="shared" ref="H15" si="0">H17+H19</f>
        <v>4297</v>
      </c>
      <c r="I15" s="137"/>
    </row>
    <row r="16" spans="1:12" x14ac:dyDescent="0.3">
      <c r="A16" s="53">
        <v>6</v>
      </c>
      <c r="B16" s="53"/>
      <c r="C16" s="54"/>
      <c r="D16" s="58"/>
      <c r="E16" s="55"/>
      <c r="F16" s="55"/>
      <c r="G16" s="55"/>
      <c r="H16" s="55"/>
      <c r="I16" s="137"/>
    </row>
    <row r="17" spans="1:9" ht="26.4" x14ac:dyDescent="0.3">
      <c r="A17" s="53"/>
      <c r="B17" s="53">
        <v>66</v>
      </c>
      <c r="C17" s="54"/>
      <c r="D17" s="56" t="s">
        <v>59</v>
      </c>
      <c r="E17" s="55">
        <v>795.3</v>
      </c>
      <c r="F17" s="55">
        <v>929</v>
      </c>
      <c r="G17" s="55">
        <v>930</v>
      </c>
      <c r="H17" s="55">
        <v>930</v>
      </c>
      <c r="I17" s="137"/>
    </row>
    <row r="18" spans="1:9" x14ac:dyDescent="0.3">
      <c r="A18" s="178">
        <v>9</v>
      </c>
      <c r="B18" s="178"/>
      <c r="C18" s="179"/>
      <c r="D18" s="178"/>
      <c r="E18" s="180"/>
      <c r="F18" s="180"/>
      <c r="G18" s="180"/>
      <c r="H18" s="180"/>
      <c r="I18" s="137"/>
    </row>
    <row r="19" spans="1:9" x14ac:dyDescent="0.3">
      <c r="A19" s="178"/>
      <c r="B19" s="178">
        <v>92</v>
      </c>
      <c r="C19" s="179"/>
      <c r="D19" s="181" t="s">
        <v>55</v>
      </c>
      <c r="E19" s="180">
        <v>4177.72</v>
      </c>
      <c r="F19" s="180">
        <v>3978</v>
      </c>
      <c r="G19" s="180">
        <v>1320</v>
      </c>
      <c r="H19" s="180">
        <v>3367</v>
      </c>
      <c r="I19" s="137"/>
    </row>
    <row r="20" spans="1:9" x14ac:dyDescent="0.3">
      <c r="A20" s="59"/>
      <c r="B20" s="50"/>
      <c r="C20" s="57" t="s">
        <v>60</v>
      </c>
      <c r="D20" s="50"/>
      <c r="E20" s="52">
        <f>E22+E24</f>
        <v>68931.7</v>
      </c>
      <c r="F20" s="52">
        <f>F22+F24</f>
        <v>94942</v>
      </c>
      <c r="G20" s="52">
        <f>G22+G24</f>
        <v>105610</v>
      </c>
      <c r="H20" s="52">
        <f>H22+H24</f>
        <v>88575</v>
      </c>
      <c r="I20" s="137"/>
    </row>
    <row r="21" spans="1:9" x14ac:dyDescent="0.3">
      <c r="A21" s="53">
        <v>6</v>
      </c>
      <c r="B21" s="53"/>
      <c r="C21" s="54"/>
      <c r="D21" s="58"/>
      <c r="E21" s="55"/>
      <c r="F21" s="55"/>
      <c r="G21" s="55"/>
      <c r="H21" s="55"/>
      <c r="I21" s="137"/>
    </row>
    <row r="22" spans="1:9" ht="52.8" x14ac:dyDescent="0.3">
      <c r="A22" s="60"/>
      <c r="B22" s="61">
        <v>65</v>
      </c>
      <c r="C22" s="62"/>
      <c r="D22" s="56" t="s">
        <v>54</v>
      </c>
      <c r="E22" s="55">
        <v>58449.03</v>
      </c>
      <c r="F22" s="55">
        <v>96091</v>
      </c>
      <c r="G22" s="55">
        <v>104280</v>
      </c>
      <c r="H22" s="55">
        <v>64700</v>
      </c>
      <c r="I22" s="137"/>
    </row>
    <row r="23" spans="1:9" x14ac:dyDescent="0.3">
      <c r="A23" s="182">
        <v>9</v>
      </c>
      <c r="B23" s="182"/>
      <c r="C23" s="183"/>
      <c r="D23" s="178"/>
      <c r="E23" s="180"/>
      <c r="F23" s="180"/>
      <c r="G23" s="180"/>
      <c r="H23" s="180"/>
      <c r="I23" s="137"/>
    </row>
    <row r="24" spans="1:9" x14ac:dyDescent="0.3">
      <c r="A24" s="182"/>
      <c r="B24" s="178">
        <v>92</v>
      </c>
      <c r="C24" s="179"/>
      <c r="D24" s="181" t="s">
        <v>55</v>
      </c>
      <c r="E24" s="180">
        <v>10482.67</v>
      </c>
      <c r="F24" s="180">
        <v>-1149</v>
      </c>
      <c r="G24" s="180">
        <v>1330</v>
      </c>
      <c r="H24" s="180">
        <v>23875</v>
      </c>
      <c r="I24" s="137"/>
    </row>
    <row r="25" spans="1:9" x14ac:dyDescent="0.3">
      <c r="A25" s="63"/>
      <c r="B25" s="63"/>
      <c r="C25" s="64" t="s">
        <v>61</v>
      </c>
      <c r="D25" s="50"/>
      <c r="E25" s="52">
        <f>E27+E29</f>
        <v>156138.54999999999</v>
      </c>
      <c r="F25" s="52">
        <f>F27+F29</f>
        <v>140686</v>
      </c>
      <c r="G25" s="52">
        <f>G27+G29</f>
        <v>140700</v>
      </c>
      <c r="H25" s="52">
        <v>144266</v>
      </c>
      <c r="I25" s="137"/>
    </row>
    <row r="26" spans="1:9" x14ac:dyDescent="0.3">
      <c r="A26" s="61">
        <v>6</v>
      </c>
      <c r="B26" s="61"/>
      <c r="C26" s="62"/>
      <c r="D26" s="53"/>
      <c r="E26" s="55"/>
      <c r="F26" s="55"/>
      <c r="G26" s="55"/>
      <c r="H26" s="55"/>
      <c r="I26" s="137"/>
    </row>
    <row r="27" spans="1:9" ht="39.6" x14ac:dyDescent="0.3">
      <c r="A27" s="61"/>
      <c r="B27" s="61">
        <v>67</v>
      </c>
      <c r="C27" s="62"/>
      <c r="D27" s="56" t="s">
        <v>62</v>
      </c>
      <c r="E27" s="55">
        <v>157755.35999999999</v>
      </c>
      <c r="F27" s="55">
        <v>144213</v>
      </c>
      <c r="G27" s="55">
        <v>140700</v>
      </c>
      <c r="H27" s="55">
        <v>144266</v>
      </c>
      <c r="I27" s="137"/>
    </row>
    <row r="28" spans="1:9" x14ac:dyDescent="0.3">
      <c r="A28" s="182">
        <v>9</v>
      </c>
      <c r="B28" s="182"/>
      <c r="C28" s="183"/>
      <c r="D28" s="178"/>
      <c r="E28" s="180"/>
      <c r="F28" s="180"/>
      <c r="G28" s="180"/>
      <c r="H28" s="180"/>
      <c r="I28" s="137"/>
    </row>
    <row r="29" spans="1:9" x14ac:dyDescent="0.3">
      <c r="A29" s="182"/>
      <c r="B29" s="182">
        <v>92</v>
      </c>
      <c r="C29" s="183"/>
      <c r="D29" s="181" t="s">
        <v>55</v>
      </c>
      <c r="E29" s="180">
        <v>-1616.81</v>
      </c>
      <c r="F29" s="180">
        <v>-3527</v>
      </c>
      <c r="G29" s="180">
        <v>0</v>
      </c>
      <c r="H29" s="180">
        <v>-3566</v>
      </c>
      <c r="I29" s="137"/>
    </row>
    <row r="30" spans="1:9" x14ac:dyDescent="0.3">
      <c r="A30" s="65"/>
      <c r="B30" s="65"/>
      <c r="C30" s="66" t="s">
        <v>63</v>
      </c>
      <c r="D30" s="50"/>
      <c r="E30" s="52">
        <f>E32+E34</f>
        <v>51647.32</v>
      </c>
      <c r="F30" s="52">
        <f>F32+F34</f>
        <v>58045</v>
      </c>
      <c r="G30" s="52">
        <f>G32+G34</f>
        <v>62300</v>
      </c>
      <c r="H30" s="52">
        <f>H32+H34</f>
        <v>129317</v>
      </c>
      <c r="I30" s="137"/>
    </row>
    <row r="31" spans="1:9" x14ac:dyDescent="0.3">
      <c r="A31" s="67">
        <v>6</v>
      </c>
      <c r="B31" s="68"/>
      <c r="C31" s="69"/>
      <c r="D31" s="58"/>
      <c r="E31" s="55"/>
      <c r="F31" s="55"/>
      <c r="G31" s="55"/>
      <c r="H31" s="55"/>
      <c r="I31" s="137"/>
    </row>
    <row r="32" spans="1:9" ht="39.6" x14ac:dyDescent="0.3">
      <c r="A32" s="70"/>
      <c r="B32" s="71">
        <v>63</v>
      </c>
      <c r="C32" s="72"/>
      <c r="D32" s="56" t="s">
        <v>49</v>
      </c>
      <c r="E32" s="55">
        <v>48587.94</v>
      </c>
      <c r="F32" s="55">
        <v>56540</v>
      </c>
      <c r="G32" s="55">
        <v>62300</v>
      </c>
      <c r="H32" s="55">
        <v>125385</v>
      </c>
      <c r="I32" s="137"/>
    </row>
    <row r="33" spans="1:9" x14ac:dyDescent="0.3">
      <c r="A33" s="184">
        <v>9</v>
      </c>
      <c r="B33" s="185"/>
      <c r="C33" s="186"/>
      <c r="D33" s="178"/>
      <c r="E33" s="180"/>
      <c r="F33" s="180"/>
      <c r="G33" s="180"/>
      <c r="H33" s="180"/>
      <c r="I33" s="137"/>
    </row>
    <row r="34" spans="1:9" x14ac:dyDescent="0.3">
      <c r="A34" s="187"/>
      <c r="B34" s="185"/>
      <c r="C34" s="186"/>
      <c r="D34" s="181" t="s">
        <v>55</v>
      </c>
      <c r="E34" s="180">
        <v>3059.38</v>
      </c>
      <c r="F34" s="180">
        <v>1505</v>
      </c>
      <c r="G34" s="180">
        <v>0</v>
      </c>
      <c r="H34" s="180">
        <v>3932</v>
      </c>
      <c r="I34" s="137"/>
    </row>
    <row r="35" spans="1:9" x14ac:dyDescent="0.3">
      <c r="A35" s="73"/>
      <c r="B35" s="65"/>
      <c r="C35" s="74" t="s">
        <v>64</v>
      </c>
      <c r="D35" s="50"/>
      <c r="E35" s="52">
        <f>E37+E39</f>
        <v>785761.81</v>
      </c>
      <c r="F35" s="52">
        <f>F37+F39</f>
        <v>823545</v>
      </c>
      <c r="G35" s="52">
        <f>G37+G39</f>
        <v>810270</v>
      </c>
      <c r="H35" s="52">
        <v>836000</v>
      </c>
      <c r="I35" s="137"/>
    </row>
    <row r="36" spans="1:9" x14ac:dyDescent="0.3">
      <c r="A36" s="75">
        <v>6</v>
      </c>
      <c r="B36" s="75"/>
      <c r="C36" s="72"/>
      <c r="D36" s="58"/>
      <c r="E36" s="55"/>
      <c r="F36" s="55"/>
      <c r="G36" s="55"/>
      <c r="H36" s="55"/>
      <c r="I36" s="137"/>
    </row>
    <row r="37" spans="1:9" ht="39.6" x14ac:dyDescent="0.3">
      <c r="A37" s="75"/>
      <c r="B37" s="75">
        <v>63</v>
      </c>
      <c r="C37" s="72"/>
      <c r="D37" s="56" t="s">
        <v>49</v>
      </c>
      <c r="E37" s="55">
        <v>785761.81</v>
      </c>
      <c r="F37" s="55">
        <v>823545</v>
      </c>
      <c r="G37" s="55">
        <v>810270</v>
      </c>
      <c r="H37" s="55">
        <v>836000</v>
      </c>
      <c r="I37" s="137"/>
    </row>
    <row r="38" spans="1:9" x14ac:dyDescent="0.3">
      <c r="A38" s="188">
        <v>9</v>
      </c>
      <c r="B38" s="188"/>
      <c r="C38" s="186"/>
      <c r="D38" s="189"/>
      <c r="E38" s="180"/>
      <c r="F38" s="180"/>
      <c r="G38" s="180"/>
      <c r="H38" s="180"/>
      <c r="I38" s="137"/>
    </row>
    <row r="39" spans="1:9" x14ac:dyDescent="0.3">
      <c r="A39" s="190"/>
      <c r="B39" s="190">
        <v>92</v>
      </c>
      <c r="C39" s="191"/>
      <c r="D39" s="181" t="s">
        <v>55</v>
      </c>
      <c r="E39" s="180">
        <v>0</v>
      </c>
      <c r="F39" s="180">
        <v>0</v>
      </c>
      <c r="G39" s="180">
        <v>0</v>
      </c>
      <c r="H39" s="180">
        <v>0</v>
      </c>
      <c r="I39" s="137"/>
    </row>
    <row r="40" spans="1:9" x14ac:dyDescent="0.3">
      <c r="A40" s="77"/>
      <c r="B40" s="77"/>
      <c r="C40" s="57" t="s">
        <v>65</v>
      </c>
      <c r="D40" s="50"/>
      <c r="E40" s="52">
        <f>E42+E44</f>
        <v>2932.5</v>
      </c>
      <c r="F40" s="52">
        <f>F42+F44</f>
        <v>3295</v>
      </c>
      <c r="G40" s="52">
        <f>G42+G44</f>
        <v>1000</v>
      </c>
      <c r="H40" s="52">
        <f>H42+H44</f>
        <v>4100</v>
      </c>
      <c r="I40" s="137"/>
    </row>
    <row r="41" spans="1:9" x14ac:dyDescent="0.3">
      <c r="A41" s="53">
        <v>6</v>
      </c>
      <c r="B41" s="53"/>
      <c r="C41" s="54"/>
      <c r="D41" s="58"/>
      <c r="E41" s="55"/>
      <c r="F41" s="55"/>
      <c r="G41" s="55"/>
      <c r="H41" s="55"/>
      <c r="I41" s="137"/>
    </row>
    <row r="42" spans="1:9" x14ac:dyDescent="0.3">
      <c r="A42" s="53"/>
      <c r="B42" s="53">
        <v>66</v>
      </c>
      <c r="C42" s="54"/>
      <c r="D42" s="56" t="s">
        <v>66</v>
      </c>
      <c r="E42" s="55">
        <v>1313.96</v>
      </c>
      <c r="F42" s="55">
        <v>929</v>
      </c>
      <c r="G42" s="55">
        <v>1000</v>
      </c>
      <c r="H42" s="55">
        <v>2220</v>
      </c>
      <c r="I42" s="137"/>
    </row>
    <row r="43" spans="1:9" x14ac:dyDescent="0.3">
      <c r="A43" s="178">
        <v>9</v>
      </c>
      <c r="B43" s="178"/>
      <c r="C43" s="179"/>
      <c r="D43" s="178"/>
      <c r="E43" s="180"/>
      <c r="F43" s="180"/>
      <c r="G43" s="180"/>
      <c r="H43" s="180"/>
      <c r="I43" s="137"/>
    </row>
    <row r="44" spans="1:9" x14ac:dyDescent="0.3">
      <c r="A44" s="178"/>
      <c r="B44" s="178">
        <v>92</v>
      </c>
      <c r="C44" s="179"/>
      <c r="D44" s="181" t="s">
        <v>55</v>
      </c>
      <c r="E44" s="180">
        <v>1618.54</v>
      </c>
      <c r="F44" s="180">
        <v>2366</v>
      </c>
      <c r="G44" s="180">
        <v>0</v>
      </c>
      <c r="H44" s="180">
        <v>1880</v>
      </c>
      <c r="I44" s="137"/>
    </row>
    <row r="45" spans="1:9" x14ac:dyDescent="0.3">
      <c r="A45" s="50"/>
      <c r="B45" s="50"/>
      <c r="C45" s="57" t="s">
        <v>67</v>
      </c>
      <c r="D45" s="50"/>
      <c r="E45" s="52">
        <v>579.03</v>
      </c>
      <c r="F45" s="52">
        <v>580</v>
      </c>
      <c r="G45" s="52">
        <v>580</v>
      </c>
      <c r="H45" s="52">
        <v>580</v>
      </c>
      <c r="I45" s="137"/>
    </row>
    <row r="46" spans="1:9" x14ac:dyDescent="0.3">
      <c r="A46" s="53">
        <v>7</v>
      </c>
      <c r="B46" s="53"/>
      <c r="C46" s="54"/>
      <c r="D46" s="53"/>
      <c r="E46" s="55"/>
      <c r="F46" s="55"/>
      <c r="G46" s="55"/>
      <c r="H46" s="55"/>
      <c r="I46" s="137"/>
    </row>
    <row r="47" spans="1:9" x14ac:dyDescent="0.3">
      <c r="A47" s="53"/>
      <c r="B47" s="53">
        <v>72</v>
      </c>
      <c r="C47" s="54"/>
      <c r="D47" s="53" t="s">
        <v>68</v>
      </c>
      <c r="E47" s="55">
        <v>0</v>
      </c>
      <c r="F47" s="55">
        <v>0</v>
      </c>
      <c r="G47" s="55">
        <v>0</v>
      </c>
      <c r="H47" s="55">
        <v>0</v>
      </c>
      <c r="I47" s="137"/>
    </row>
    <row r="48" spans="1:9" x14ac:dyDescent="0.3">
      <c r="A48" s="178">
        <v>9</v>
      </c>
      <c r="B48" s="178"/>
      <c r="C48" s="179"/>
      <c r="D48" s="178"/>
      <c r="E48" s="180"/>
      <c r="F48" s="180"/>
      <c r="G48" s="180"/>
      <c r="H48" s="180"/>
      <c r="I48" s="137"/>
    </row>
    <row r="49" spans="1:9" x14ac:dyDescent="0.3">
      <c r="A49" s="178"/>
      <c r="B49" s="178">
        <v>92</v>
      </c>
      <c r="C49" s="179"/>
      <c r="D49" s="181" t="s">
        <v>55</v>
      </c>
      <c r="E49" s="180">
        <v>579.03</v>
      </c>
      <c r="F49" s="180">
        <v>580</v>
      </c>
      <c r="G49" s="180">
        <v>580</v>
      </c>
      <c r="H49" s="180">
        <v>580</v>
      </c>
      <c r="I49" s="137"/>
    </row>
    <row r="50" spans="1:9" x14ac:dyDescent="0.3">
      <c r="A50" s="58"/>
      <c r="B50" s="58"/>
      <c r="C50" s="78"/>
      <c r="D50" s="58"/>
      <c r="E50" s="79"/>
      <c r="F50" s="79"/>
      <c r="G50" s="79"/>
      <c r="H50" s="58"/>
      <c r="I50" s="58"/>
    </row>
    <row r="51" spans="1:9" ht="15.6" x14ac:dyDescent="0.3">
      <c r="A51" s="195" t="s">
        <v>20</v>
      </c>
      <c r="B51" s="216"/>
      <c r="C51" s="216"/>
      <c r="D51" s="216"/>
      <c r="E51" s="216"/>
      <c r="F51" s="216"/>
      <c r="G51" s="216"/>
      <c r="H51" s="216"/>
      <c r="I51" s="216"/>
    </row>
    <row r="52" spans="1:9" ht="15.6" x14ac:dyDescent="0.3">
      <c r="A52" s="38"/>
      <c r="B52" s="39"/>
      <c r="C52" s="39"/>
      <c r="D52" s="39"/>
      <c r="E52" s="80"/>
      <c r="F52" s="80"/>
      <c r="G52" s="80"/>
      <c r="H52" s="39"/>
      <c r="I52" s="39"/>
    </row>
    <row r="53" spans="1:9" x14ac:dyDescent="0.3">
      <c r="A53" s="23" t="s">
        <v>16</v>
      </c>
      <c r="B53" s="22" t="s">
        <v>17</v>
      </c>
      <c r="C53" s="22" t="s">
        <v>18</v>
      </c>
      <c r="D53" s="22" t="s">
        <v>21</v>
      </c>
      <c r="E53" s="81" t="s">
        <v>12</v>
      </c>
      <c r="F53" s="82" t="s">
        <v>13</v>
      </c>
      <c r="G53" s="23" t="s">
        <v>46</v>
      </c>
      <c r="H53" s="127" t="s">
        <v>121</v>
      </c>
      <c r="I53" s="129"/>
    </row>
    <row r="54" spans="1:9" x14ac:dyDescent="0.3">
      <c r="A54" s="50"/>
      <c r="B54" s="50"/>
      <c r="C54" s="51" t="s">
        <v>56</v>
      </c>
      <c r="D54" s="50"/>
      <c r="E54" s="52">
        <f>E56+E57</f>
        <v>59015</v>
      </c>
      <c r="F54" s="52">
        <f>F56+F57</f>
        <v>71471</v>
      </c>
      <c r="G54" s="52">
        <v>60210</v>
      </c>
      <c r="H54" s="172">
        <f>H56+H57+H59</f>
        <v>88816</v>
      </c>
      <c r="I54" s="137"/>
    </row>
    <row r="55" spans="1:9" x14ac:dyDescent="0.3">
      <c r="A55" s="53">
        <v>3</v>
      </c>
      <c r="B55" s="53"/>
      <c r="C55" s="54"/>
      <c r="D55" s="53"/>
      <c r="E55" s="55"/>
      <c r="F55" s="55"/>
      <c r="G55" s="55"/>
      <c r="H55" s="173"/>
      <c r="I55" s="137"/>
    </row>
    <row r="56" spans="1:9" x14ac:dyDescent="0.3">
      <c r="A56" s="53"/>
      <c r="B56" s="53">
        <v>31</v>
      </c>
      <c r="C56" s="54"/>
      <c r="D56" s="56" t="s">
        <v>23</v>
      </c>
      <c r="E56" s="55">
        <v>56470</v>
      </c>
      <c r="F56" s="55">
        <v>67224</v>
      </c>
      <c r="G56" s="55">
        <v>55960</v>
      </c>
      <c r="H56" s="173">
        <v>76300</v>
      </c>
      <c r="I56" s="137"/>
    </row>
    <row r="57" spans="1:9" x14ac:dyDescent="0.3">
      <c r="A57" s="53"/>
      <c r="B57" s="53">
        <v>32</v>
      </c>
      <c r="C57" s="54"/>
      <c r="D57" s="56" t="s">
        <v>33</v>
      </c>
      <c r="E57" s="55">
        <v>2545</v>
      </c>
      <c r="F57" s="55">
        <v>4247</v>
      </c>
      <c r="G57" s="55">
        <v>4250</v>
      </c>
      <c r="H57" s="173">
        <v>7000</v>
      </c>
      <c r="I57" s="137"/>
    </row>
    <row r="58" spans="1:9" x14ac:dyDescent="0.3">
      <c r="A58" s="178">
        <v>9</v>
      </c>
      <c r="B58" s="178"/>
      <c r="C58" s="179"/>
      <c r="D58" s="181"/>
      <c r="E58" s="180"/>
      <c r="F58" s="180"/>
      <c r="G58" s="180"/>
      <c r="H58" s="192"/>
      <c r="I58" s="137"/>
    </row>
    <row r="59" spans="1:9" x14ac:dyDescent="0.3">
      <c r="A59" s="178"/>
      <c r="B59" s="178">
        <v>92</v>
      </c>
      <c r="C59" s="179"/>
      <c r="D59" s="181" t="s">
        <v>122</v>
      </c>
      <c r="E59" s="180"/>
      <c r="F59" s="180"/>
      <c r="G59" s="180"/>
      <c r="H59" s="192">
        <v>5516</v>
      </c>
      <c r="I59" s="137"/>
    </row>
    <row r="60" spans="1:9" x14ac:dyDescent="0.3">
      <c r="A60" s="50"/>
      <c r="B60" s="50"/>
      <c r="C60" s="57" t="s">
        <v>58</v>
      </c>
      <c r="D60" s="50"/>
      <c r="E60" s="52">
        <v>994</v>
      </c>
      <c r="F60" s="52">
        <f>F62+F64</f>
        <v>4907</v>
      </c>
      <c r="G60" s="52">
        <f>G62+G64</f>
        <v>2250</v>
      </c>
      <c r="H60" s="172">
        <f>H62+H64</f>
        <v>4297</v>
      </c>
      <c r="I60" s="137"/>
    </row>
    <row r="61" spans="1:9" x14ac:dyDescent="0.3">
      <c r="A61" s="53">
        <v>3</v>
      </c>
      <c r="B61" s="53"/>
      <c r="C61" s="54"/>
      <c r="D61" s="53"/>
      <c r="E61" s="55"/>
      <c r="F61" s="55"/>
      <c r="G61" s="55"/>
      <c r="H61" s="173"/>
      <c r="I61" s="137"/>
    </row>
    <row r="62" spans="1:9" x14ac:dyDescent="0.3">
      <c r="A62" s="53"/>
      <c r="B62" s="53">
        <v>32</v>
      </c>
      <c r="C62" s="54"/>
      <c r="D62" s="56" t="s">
        <v>33</v>
      </c>
      <c r="E62" s="55">
        <v>994</v>
      </c>
      <c r="F62" s="55">
        <v>4244</v>
      </c>
      <c r="G62" s="55">
        <v>1590</v>
      </c>
      <c r="H62" s="173">
        <v>2660</v>
      </c>
      <c r="I62" s="137"/>
    </row>
    <row r="63" spans="1:9" x14ac:dyDescent="0.3">
      <c r="A63" s="53">
        <v>4</v>
      </c>
      <c r="B63" s="53"/>
      <c r="C63" s="54"/>
      <c r="D63" s="56"/>
      <c r="E63" s="55"/>
      <c r="F63" s="55"/>
      <c r="G63" s="55"/>
      <c r="H63" s="173"/>
      <c r="I63" s="137"/>
    </row>
    <row r="64" spans="1:9" ht="22.8" x14ac:dyDescent="0.3">
      <c r="A64" s="53"/>
      <c r="B64" s="53">
        <v>42</v>
      </c>
      <c r="C64" s="54"/>
      <c r="D64" s="40" t="s">
        <v>50</v>
      </c>
      <c r="E64" s="55">
        <v>0</v>
      </c>
      <c r="F64" s="55">
        <v>663</v>
      </c>
      <c r="G64" s="55">
        <v>660</v>
      </c>
      <c r="H64" s="173">
        <v>1637</v>
      </c>
      <c r="I64" s="137"/>
    </row>
    <row r="65" spans="1:9" x14ac:dyDescent="0.3">
      <c r="A65" s="53"/>
      <c r="B65" s="53"/>
      <c r="C65" s="54"/>
      <c r="D65" s="56"/>
      <c r="E65" s="55"/>
      <c r="F65" s="55"/>
      <c r="G65" s="55"/>
      <c r="H65" s="173"/>
      <c r="I65" s="137"/>
    </row>
    <row r="66" spans="1:9" x14ac:dyDescent="0.3">
      <c r="A66" s="53"/>
      <c r="B66" s="53"/>
      <c r="C66" s="54"/>
      <c r="D66" s="56"/>
      <c r="E66" s="55"/>
      <c r="F66" s="55"/>
      <c r="G66" s="55"/>
      <c r="H66" s="173"/>
      <c r="I66" s="137"/>
    </row>
    <row r="67" spans="1:9" x14ac:dyDescent="0.3">
      <c r="A67" s="59"/>
      <c r="B67" s="50"/>
      <c r="C67" s="57" t="s">
        <v>60</v>
      </c>
      <c r="D67" s="50"/>
      <c r="E67" s="52">
        <f>E69+E70+E72</f>
        <v>70081</v>
      </c>
      <c r="F67" s="52">
        <f>F69+F70+F72</f>
        <v>94942</v>
      </c>
      <c r="G67" s="52">
        <f>G69+G70+G72</f>
        <v>105610</v>
      </c>
      <c r="H67" s="172">
        <f>H69+H70+H72</f>
        <v>88575</v>
      </c>
      <c r="I67" s="137"/>
    </row>
    <row r="68" spans="1:9" x14ac:dyDescent="0.3">
      <c r="A68" s="53">
        <v>3</v>
      </c>
      <c r="B68" s="53"/>
      <c r="C68" s="54"/>
      <c r="D68" s="53"/>
      <c r="E68" s="55"/>
      <c r="F68" s="55"/>
      <c r="G68" s="55"/>
      <c r="H68" s="173"/>
      <c r="I68" s="137"/>
    </row>
    <row r="69" spans="1:9" x14ac:dyDescent="0.3">
      <c r="A69" s="53"/>
      <c r="B69" s="53">
        <v>31</v>
      </c>
      <c r="C69" s="54"/>
      <c r="D69" s="56" t="s">
        <v>23</v>
      </c>
      <c r="E69" s="55">
        <v>12282</v>
      </c>
      <c r="F69" s="55">
        <v>20837</v>
      </c>
      <c r="G69" s="55">
        <v>26230</v>
      </c>
      <c r="H69" s="173">
        <v>28100</v>
      </c>
      <c r="I69" s="137"/>
    </row>
    <row r="70" spans="1:9" x14ac:dyDescent="0.3">
      <c r="A70" s="53"/>
      <c r="B70" s="53">
        <v>32</v>
      </c>
      <c r="C70" s="54"/>
      <c r="D70" s="56" t="s">
        <v>33</v>
      </c>
      <c r="E70" s="55">
        <v>57799</v>
      </c>
      <c r="F70" s="55">
        <v>73574</v>
      </c>
      <c r="G70" s="55">
        <v>79280</v>
      </c>
      <c r="H70" s="173">
        <v>58375</v>
      </c>
      <c r="I70" s="137"/>
    </row>
    <row r="71" spans="1:9" x14ac:dyDescent="0.3">
      <c r="A71" s="53">
        <v>4</v>
      </c>
      <c r="B71" s="53"/>
      <c r="C71" s="54"/>
      <c r="D71" s="56"/>
      <c r="E71" s="55"/>
      <c r="F71" s="55"/>
      <c r="G71" s="55"/>
      <c r="H71" s="173"/>
      <c r="I71" s="137"/>
    </row>
    <row r="72" spans="1:9" ht="22.8" x14ac:dyDescent="0.3">
      <c r="A72" s="53"/>
      <c r="B72" s="53">
        <v>42</v>
      </c>
      <c r="C72" s="54"/>
      <c r="D72" s="41" t="s">
        <v>50</v>
      </c>
      <c r="E72" s="55">
        <v>0</v>
      </c>
      <c r="F72" s="55">
        <v>531</v>
      </c>
      <c r="G72" s="55">
        <v>100</v>
      </c>
      <c r="H72" s="173">
        <v>2100</v>
      </c>
      <c r="I72" s="137"/>
    </row>
    <row r="73" spans="1:9" ht="22.8" x14ac:dyDescent="0.3">
      <c r="A73" s="61"/>
      <c r="B73" s="53">
        <v>45</v>
      </c>
      <c r="C73" s="54"/>
      <c r="D73" s="40" t="s">
        <v>69</v>
      </c>
      <c r="E73" s="55">
        <v>0</v>
      </c>
      <c r="F73" s="55">
        <v>0</v>
      </c>
      <c r="G73" s="55">
        <v>0</v>
      </c>
      <c r="H73" s="173">
        <v>0</v>
      </c>
      <c r="I73" s="137"/>
    </row>
    <row r="74" spans="1:9" x14ac:dyDescent="0.3">
      <c r="A74" s="63"/>
      <c r="B74" s="63"/>
      <c r="C74" s="64" t="s">
        <v>61</v>
      </c>
      <c r="D74" s="50"/>
      <c r="E74" s="52">
        <f>E76+E77+E79</f>
        <v>159666</v>
      </c>
      <c r="F74" s="52">
        <f>F76+F77+F79</f>
        <v>140686</v>
      </c>
      <c r="G74" s="52">
        <f>G76+G77+G79</f>
        <v>140700</v>
      </c>
      <c r="H74" s="172">
        <f>H76+H77+H79+H81</f>
        <v>144266</v>
      </c>
      <c r="I74" s="137"/>
    </row>
    <row r="75" spans="1:9" x14ac:dyDescent="0.3">
      <c r="A75" s="53">
        <v>3</v>
      </c>
      <c r="B75" s="53"/>
      <c r="C75" s="54"/>
      <c r="D75" s="53"/>
      <c r="E75" s="55"/>
      <c r="F75" s="55"/>
      <c r="G75" s="55"/>
      <c r="H75" s="173"/>
      <c r="I75" s="137"/>
    </row>
    <row r="76" spans="1:9" x14ac:dyDescent="0.3">
      <c r="A76" s="53"/>
      <c r="B76" s="53">
        <v>32</v>
      </c>
      <c r="C76" s="54"/>
      <c r="D76" s="56" t="s">
        <v>33</v>
      </c>
      <c r="E76" s="55">
        <v>108761</v>
      </c>
      <c r="F76" s="55">
        <v>138629</v>
      </c>
      <c r="G76" s="55">
        <v>138640</v>
      </c>
      <c r="H76" s="173">
        <v>136460</v>
      </c>
      <c r="I76" s="137"/>
    </row>
    <row r="77" spans="1:9" x14ac:dyDescent="0.3">
      <c r="A77" s="53"/>
      <c r="B77" s="53">
        <v>34</v>
      </c>
      <c r="C77" s="54"/>
      <c r="D77" s="56" t="s">
        <v>70</v>
      </c>
      <c r="E77" s="55">
        <v>66</v>
      </c>
      <c r="F77" s="55">
        <v>66</v>
      </c>
      <c r="G77" s="55">
        <v>60</v>
      </c>
      <c r="H77" s="173">
        <v>230</v>
      </c>
      <c r="I77" s="137"/>
    </row>
    <row r="78" spans="1:9" x14ac:dyDescent="0.3">
      <c r="A78" s="53">
        <v>4</v>
      </c>
      <c r="B78" s="53"/>
      <c r="C78" s="54"/>
      <c r="D78" s="56"/>
      <c r="E78" s="55"/>
      <c r="F78" s="55"/>
      <c r="G78" s="55"/>
      <c r="H78" s="173"/>
      <c r="I78" s="137"/>
    </row>
    <row r="79" spans="1:9" ht="22.8" x14ac:dyDescent="0.3">
      <c r="A79" s="53"/>
      <c r="B79" s="53">
        <v>42</v>
      </c>
      <c r="C79" s="54"/>
      <c r="D79" s="41" t="s">
        <v>50</v>
      </c>
      <c r="E79" s="55">
        <v>50839</v>
      </c>
      <c r="F79" s="55">
        <v>1991</v>
      </c>
      <c r="G79" s="55">
        <v>2000</v>
      </c>
      <c r="H79" s="173">
        <v>4010</v>
      </c>
      <c r="I79" s="137"/>
    </row>
    <row r="80" spans="1:9" x14ac:dyDescent="0.3">
      <c r="A80" s="178">
        <v>9</v>
      </c>
      <c r="B80" s="178"/>
      <c r="C80" s="179"/>
      <c r="D80" s="181"/>
      <c r="E80" s="180"/>
      <c r="F80" s="180"/>
      <c r="G80" s="180"/>
      <c r="H80" s="192"/>
      <c r="I80" s="137"/>
    </row>
    <row r="81" spans="1:9" x14ac:dyDescent="0.3">
      <c r="A81" s="178"/>
      <c r="B81" s="178">
        <v>92</v>
      </c>
      <c r="C81" s="179"/>
      <c r="D81" s="181" t="s">
        <v>122</v>
      </c>
      <c r="E81" s="180"/>
      <c r="F81" s="180"/>
      <c r="G81" s="180"/>
      <c r="H81" s="192">
        <v>3566</v>
      </c>
      <c r="I81" s="137"/>
    </row>
    <row r="82" spans="1:9" x14ac:dyDescent="0.3">
      <c r="A82" s="65"/>
      <c r="B82" s="65"/>
      <c r="C82" s="66" t="s">
        <v>63</v>
      </c>
      <c r="D82" s="50"/>
      <c r="E82" s="52">
        <f>E84+E85+E86+E88</f>
        <v>50142</v>
      </c>
      <c r="F82" s="52">
        <f>F84+F85+F86+F88</f>
        <v>58045</v>
      </c>
      <c r="G82" s="52">
        <f>G84+G85+G86+G88</f>
        <v>62300</v>
      </c>
      <c r="H82" s="172">
        <f>H84+H85+H86+H88</f>
        <v>129317</v>
      </c>
      <c r="I82" s="137"/>
    </row>
    <row r="83" spans="1:9" x14ac:dyDescent="0.3">
      <c r="A83" s="53">
        <v>3</v>
      </c>
      <c r="B83" s="53"/>
      <c r="C83" s="54"/>
      <c r="D83" s="53"/>
      <c r="E83" s="55"/>
      <c r="F83" s="55"/>
      <c r="G83" s="55"/>
      <c r="H83" s="173"/>
      <c r="I83" s="137"/>
    </row>
    <row r="84" spans="1:9" x14ac:dyDescent="0.3">
      <c r="A84" s="53"/>
      <c r="B84" s="53">
        <v>31</v>
      </c>
      <c r="C84" s="54"/>
      <c r="D84" s="56" t="s">
        <v>23</v>
      </c>
      <c r="E84" s="55">
        <v>27072</v>
      </c>
      <c r="F84" s="55">
        <v>28934</v>
      </c>
      <c r="G84" s="55">
        <v>35980</v>
      </c>
      <c r="H84" s="173">
        <v>33525</v>
      </c>
      <c r="I84" s="137"/>
    </row>
    <row r="85" spans="1:9" x14ac:dyDescent="0.3">
      <c r="A85" s="53"/>
      <c r="B85" s="53">
        <v>32</v>
      </c>
      <c r="C85" s="54"/>
      <c r="D85" s="56" t="s">
        <v>33</v>
      </c>
      <c r="E85" s="55">
        <v>3082</v>
      </c>
      <c r="F85" s="55">
        <v>8805</v>
      </c>
      <c r="G85" s="55">
        <v>5990</v>
      </c>
      <c r="H85" s="173">
        <v>75462</v>
      </c>
      <c r="I85" s="137"/>
    </row>
    <row r="86" spans="1:9" ht="34.200000000000003" x14ac:dyDescent="0.3">
      <c r="A86" s="53"/>
      <c r="B86" s="53">
        <v>37</v>
      </c>
      <c r="C86" s="54"/>
      <c r="D86" s="40" t="s">
        <v>71</v>
      </c>
      <c r="E86" s="55">
        <v>10337</v>
      </c>
      <c r="F86" s="55">
        <v>6636</v>
      </c>
      <c r="G86" s="55">
        <v>6660</v>
      </c>
      <c r="H86" s="173">
        <v>6660</v>
      </c>
      <c r="I86" s="137"/>
    </row>
    <row r="87" spans="1:9" x14ac:dyDescent="0.3">
      <c r="A87" s="53">
        <v>4</v>
      </c>
      <c r="B87" s="53"/>
      <c r="C87" s="54"/>
      <c r="D87" s="56"/>
      <c r="E87" s="55"/>
      <c r="F87" s="55"/>
      <c r="G87" s="55"/>
      <c r="H87" s="173"/>
      <c r="I87" s="137"/>
    </row>
    <row r="88" spans="1:9" ht="22.8" x14ac:dyDescent="0.3">
      <c r="A88" s="53"/>
      <c r="B88" s="53">
        <v>42</v>
      </c>
      <c r="C88" s="54"/>
      <c r="D88" s="41" t="s">
        <v>50</v>
      </c>
      <c r="E88" s="55">
        <v>9651</v>
      </c>
      <c r="F88" s="55">
        <v>13670</v>
      </c>
      <c r="G88" s="55">
        <v>13670</v>
      </c>
      <c r="H88" s="173">
        <v>13670</v>
      </c>
      <c r="I88" s="137"/>
    </row>
    <row r="89" spans="1:9" x14ac:dyDescent="0.3">
      <c r="A89" s="73"/>
      <c r="B89" s="65"/>
      <c r="C89" s="74" t="s">
        <v>64</v>
      </c>
      <c r="D89" s="50"/>
      <c r="E89" s="52">
        <f>E91+E92+E93</f>
        <v>785762</v>
      </c>
      <c r="F89" s="52">
        <f>F91+F92+F93</f>
        <v>823545</v>
      </c>
      <c r="G89" s="52">
        <f>G91+G92</f>
        <v>810270</v>
      </c>
      <c r="H89" s="172">
        <f t="shared" ref="H89" si="1">H91+H92</f>
        <v>836000</v>
      </c>
      <c r="I89" s="137"/>
    </row>
    <row r="90" spans="1:9" x14ac:dyDescent="0.3">
      <c r="A90" s="53">
        <v>3</v>
      </c>
      <c r="B90" s="53"/>
      <c r="C90" s="54"/>
      <c r="D90" s="53"/>
      <c r="E90" s="55"/>
      <c r="F90" s="55"/>
      <c r="G90" s="55"/>
      <c r="H90" s="173"/>
      <c r="I90" s="137"/>
    </row>
    <row r="91" spans="1:9" x14ac:dyDescent="0.3">
      <c r="A91" s="53"/>
      <c r="B91" s="53">
        <v>31</v>
      </c>
      <c r="C91" s="54"/>
      <c r="D91" s="56" t="s">
        <v>23</v>
      </c>
      <c r="E91" s="55">
        <v>757487</v>
      </c>
      <c r="F91" s="55">
        <v>783463</v>
      </c>
      <c r="G91" s="55">
        <v>778420</v>
      </c>
      <c r="H91" s="173">
        <v>804000</v>
      </c>
      <c r="I91" s="137"/>
    </row>
    <row r="92" spans="1:9" x14ac:dyDescent="0.3">
      <c r="A92" s="53"/>
      <c r="B92" s="53">
        <v>32</v>
      </c>
      <c r="C92" s="54"/>
      <c r="D92" s="56" t="s">
        <v>33</v>
      </c>
      <c r="E92" s="55">
        <v>24534</v>
      </c>
      <c r="F92" s="55">
        <v>39949</v>
      </c>
      <c r="G92" s="55">
        <v>31850</v>
      </c>
      <c r="H92" s="173">
        <v>32000</v>
      </c>
      <c r="I92" s="137"/>
    </row>
    <row r="93" spans="1:9" x14ac:dyDescent="0.3">
      <c r="A93" s="76"/>
      <c r="B93" s="53">
        <v>34</v>
      </c>
      <c r="C93" s="54"/>
      <c r="D93" s="56" t="s">
        <v>70</v>
      </c>
      <c r="E93" s="55">
        <v>3741</v>
      </c>
      <c r="F93" s="55">
        <v>133</v>
      </c>
      <c r="G93" s="55">
        <v>0</v>
      </c>
      <c r="H93" s="173">
        <v>0</v>
      </c>
      <c r="I93" s="137"/>
    </row>
    <row r="94" spans="1:9" x14ac:dyDescent="0.3">
      <c r="A94" s="77"/>
      <c r="B94" s="77"/>
      <c r="C94" s="57" t="s">
        <v>65</v>
      </c>
      <c r="D94" s="50"/>
      <c r="E94" s="52">
        <f>E96+E98</f>
        <v>566</v>
      </c>
      <c r="F94" s="52">
        <f>F96+F98</f>
        <v>3295</v>
      </c>
      <c r="G94" s="52">
        <f>G96+G98</f>
        <v>1000</v>
      </c>
      <c r="H94" s="172">
        <f>H96+H98</f>
        <v>4100</v>
      </c>
      <c r="I94" s="137"/>
    </row>
    <row r="95" spans="1:9" x14ac:dyDescent="0.3">
      <c r="A95" s="53">
        <v>3</v>
      </c>
      <c r="B95" s="53"/>
      <c r="C95" s="54"/>
      <c r="D95" s="53"/>
      <c r="E95" s="55"/>
      <c r="F95" s="55"/>
      <c r="G95" s="55"/>
      <c r="H95" s="173"/>
      <c r="I95" s="137"/>
    </row>
    <row r="96" spans="1:9" x14ac:dyDescent="0.3">
      <c r="A96" s="53"/>
      <c r="B96" s="53">
        <v>32</v>
      </c>
      <c r="C96" s="54"/>
      <c r="D96" s="56" t="s">
        <v>33</v>
      </c>
      <c r="E96" s="55">
        <v>460</v>
      </c>
      <c r="F96" s="55">
        <v>3162</v>
      </c>
      <c r="G96" s="55">
        <v>800</v>
      </c>
      <c r="H96" s="173">
        <v>2680</v>
      </c>
      <c r="I96" s="137"/>
    </row>
    <row r="97" spans="1:9" x14ac:dyDescent="0.3">
      <c r="A97" s="53">
        <v>4</v>
      </c>
      <c r="B97" s="53"/>
      <c r="C97" s="54"/>
      <c r="D97" s="56"/>
      <c r="E97" s="55"/>
      <c r="F97" s="55"/>
      <c r="G97" s="55"/>
      <c r="H97" s="173"/>
      <c r="I97" s="137"/>
    </row>
    <row r="98" spans="1:9" ht="22.8" x14ac:dyDescent="0.3">
      <c r="A98" s="53"/>
      <c r="B98" s="53">
        <v>42</v>
      </c>
      <c r="C98" s="54"/>
      <c r="D98" s="41" t="s">
        <v>50</v>
      </c>
      <c r="E98" s="55">
        <v>106</v>
      </c>
      <c r="F98" s="55">
        <v>133</v>
      </c>
      <c r="G98" s="55">
        <v>200</v>
      </c>
      <c r="H98" s="173">
        <v>1420</v>
      </c>
      <c r="I98" s="137"/>
    </row>
    <row r="99" spans="1:9" x14ac:dyDescent="0.3">
      <c r="A99" s="53"/>
      <c r="B99" s="53"/>
      <c r="C99" s="54"/>
      <c r="D99" s="56"/>
      <c r="E99" s="55"/>
      <c r="F99" s="55"/>
      <c r="G99" s="55"/>
      <c r="H99" s="173"/>
      <c r="I99" s="137"/>
    </row>
    <row r="100" spans="1:9" x14ac:dyDescent="0.3">
      <c r="A100" s="50"/>
      <c r="B100" s="50"/>
      <c r="C100" s="57" t="s">
        <v>67</v>
      </c>
      <c r="D100" s="50"/>
      <c r="E100" s="52">
        <v>0</v>
      </c>
      <c r="F100" s="52">
        <v>580</v>
      </c>
      <c r="G100" s="52">
        <v>580</v>
      </c>
      <c r="H100" s="172">
        <v>580</v>
      </c>
      <c r="I100" s="137"/>
    </row>
    <row r="101" spans="1:9" x14ac:dyDescent="0.3">
      <c r="A101" s="53">
        <v>3</v>
      </c>
      <c r="B101" s="53"/>
      <c r="C101" s="54"/>
      <c r="D101" s="53"/>
      <c r="E101" s="55"/>
      <c r="F101" s="55"/>
      <c r="G101" s="55"/>
      <c r="H101" s="173"/>
      <c r="I101" s="137"/>
    </row>
    <row r="102" spans="1:9" x14ac:dyDescent="0.3">
      <c r="A102" s="53"/>
      <c r="B102" s="53">
        <v>32</v>
      </c>
      <c r="C102" s="54"/>
      <c r="D102" s="56" t="s">
        <v>33</v>
      </c>
      <c r="E102" s="55">
        <v>0</v>
      </c>
      <c r="F102" s="55">
        <v>580</v>
      </c>
      <c r="G102" s="55">
        <v>580</v>
      </c>
      <c r="H102" s="173">
        <v>580</v>
      </c>
      <c r="I102" s="137"/>
    </row>
    <row r="103" spans="1:9" x14ac:dyDescent="0.3">
      <c r="A103" s="53"/>
      <c r="B103" s="53"/>
      <c r="C103" s="54"/>
      <c r="D103" s="53"/>
      <c r="E103" s="55"/>
      <c r="F103" s="55"/>
      <c r="G103" s="55"/>
      <c r="H103" s="174"/>
      <c r="I103" s="175"/>
    </row>
    <row r="104" spans="1:9" x14ac:dyDescent="0.3">
      <c r="A104" s="53"/>
      <c r="B104" s="53"/>
      <c r="C104" s="54"/>
      <c r="D104" s="56"/>
      <c r="E104" s="55"/>
      <c r="F104" s="55"/>
      <c r="G104" s="55"/>
      <c r="H104" s="174"/>
      <c r="I104" s="175"/>
    </row>
  </sheetData>
  <mergeCells count="6">
    <mergeCell ref="A1:L1"/>
    <mergeCell ref="A51:I51"/>
    <mergeCell ref="A3:I3"/>
    <mergeCell ref="A5:I5"/>
    <mergeCell ref="A7:I7"/>
    <mergeCell ref="A8:B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L19"/>
  <sheetViews>
    <sheetView workbookViewId="0">
      <selection activeCell="E13" sqref="E13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12" ht="42" customHeight="1" x14ac:dyDescent="0.3">
      <c r="A1" s="195" t="s">
        <v>330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8" customHeight="1" x14ac:dyDescent="0.3">
      <c r="A2" s="4"/>
      <c r="B2" s="4"/>
      <c r="C2" s="4"/>
      <c r="D2" s="4"/>
      <c r="E2" s="4"/>
      <c r="F2" s="4"/>
    </row>
    <row r="3" spans="1:12" ht="15.6" x14ac:dyDescent="0.3">
      <c r="A3" s="195" t="s">
        <v>32</v>
      </c>
      <c r="B3" s="195"/>
      <c r="C3" s="195"/>
      <c r="D3" s="195"/>
      <c r="E3" s="213"/>
      <c r="F3" s="213"/>
    </row>
    <row r="4" spans="1:12" ht="17.399999999999999" x14ac:dyDescent="0.3">
      <c r="A4" s="4"/>
      <c r="B4" s="4"/>
      <c r="C4" s="4"/>
      <c r="D4" s="4"/>
      <c r="E4" s="5"/>
      <c r="F4" s="5"/>
    </row>
    <row r="5" spans="1:12" ht="18" customHeight="1" x14ac:dyDescent="0.3">
      <c r="A5" s="195" t="s">
        <v>15</v>
      </c>
      <c r="B5" s="196"/>
      <c r="C5" s="196"/>
      <c r="D5" s="196"/>
      <c r="E5" s="196"/>
      <c r="F5" s="196"/>
    </row>
    <row r="6" spans="1:12" ht="17.399999999999999" x14ac:dyDescent="0.3">
      <c r="A6" s="4"/>
      <c r="B6" s="4"/>
      <c r="C6" s="4"/>
      <c r="D6" s="4"/>
      <c r="E6" s="5"/>
      <c r="F6" s="5"/>
    </row>
    <row r="7" spans="1:12" ht="15.6" x14ac:dyDescent="0.3">
      <c r="A7" s="195" t="s">
        <v>25</v>
      </c>
      <c r="B7" s="216"/>
      <c r="C7" s="216"/>
      <c r="D7" s="216"/>
      <c r="E7" s="216"/>
      <c r="F7" s="216"/>
    </row>
    <row r="8" spans="1:12" ht="17.399999999999999" x14ac:dyDescent="0.3">
      <c r="A8" s="4"/>
      <c r="B8" s="4"/>
      <c r="C8" s="4"/>
      <c r="D8" s="4"/>
      <c r="E8" s="5"/>
      <c r="F8" s="5"/>
    </row>
    <row r="9" spans="1:12" x14ac:dyDescent="0.3">
      <c r="A9" s="23" t="s">
        <v>26</v>
      </c>
      <c r="B9" s="22" t="s">
        <v>12</v>
      </c>
      <c r="C9" s="23" t="s">
        <v>13</v>
      </c>
      <c r="D9" s="23" t="s">
        <v>46</v>
      </c>
      <c r="E9" s="23" t="s">
        <v>121</v>
      </c>
      <c r="F9" s="23"/>
    </row>
    <row r="10" spans="1:12" ht="15.75" customHeight="1" x14ac:dyDescent="0.3">
      <c r="A10" s="12" t="s">
        <v>27</v>
      </c>
      <c r="B10" s="125">
        <v>1126226</v>
      </c>
      <c r="C10" s="10">
        <v>1197471</v>
      </c>
      <c r="D10" s="10">
        <v>1182920</v>
      </c>
      <c r="E10" s="10">
        <v>1286869</v>
      </c>
      <c r="F10" s="10"/>
    </row>
    <row r="11" spans="1:12" ht="15.75" customHeight="1" x14ac:dyDescent="0.3">
      <c r="A11" s="126" t="s">
        <v>120</v>
      </c>
      <c r="B11" s="125">
        <v>1126226</v>
      </c>
      <c r="C11" s="10">
        <v>1197471</v>
      </c>
      <c r="D11" s="10">
        <v>1182920</v>
      </c>
      <c r="E11" s="10">
        <v>1286869</v>
      </c>
      <c r="F11" s="10"/>
    </row>
    <row r="12" spans="1:12" x14ac:dyDescent="0.3">
      <c r="A12" s="119" t="s">
        <v>117</v>
      </c>
      <c r="B12" s="125">
        <v>1126226</v>
      </c>
      <c r="C12" s="10">
        <v>1197471</v>
      </c>
      <c r="D12" s="10">
        <v>1182920</v>
      </c>
      <c r="E12" s="10">
        <v>1286869</v>
      </c>
      <c r="F12" s="10"/>
    </row>
    <row r="13" spans="1:12" x14ac:dyDescent="0.3">
      <c r="A13" s="118" t="s">
        <v>118</v>
      </c>
      <c r="B13" s="9">
        <v>1023634</v>
      </c>
      <c r="C13" s="10">
        <v>1060660</v>
      </c>
      <c r="D13" s="10">
        <v>1043550</v>
      </c>
      <c r="E13" s="10">
        <f>E10-E14</f>
        <v>1147499</v>
      </c>
      <c r="F13" s="10"/>
    </row>
    <row r="14" spans="1:12" x14ac:dyDescent="0.3">
      <c r="A14" s="118" t="s">
        <v>119</v>
      </c>
      <c r="B14" s="9">
        <v>102592</v>
      </c>
      <c r="C14" s="10">
        <v>136811</v>
      </c>
      <c r="D14" s="10">
        <v>139370</v>
      </c>
      <c r="E14" s="10">
        <v>139370</v>
      </c>
      <c r="F14" s="10"/>
    </row>
    <row r="15" spans="1:12" x14ac:dyDescent="0.3">
      <c r="A15" s="18"/>
      <c r="B15" s="9"/>
      <c r="C15" s="10"/>
      <c r="D15" s="10"/>
      <c r="E15" s="10"/>
      <c r="F15" s="11"/>
    </row>
    <row r="16" spans="1:12" x14ac:dyDescent="0.3">
      <c r="A16" s="123"/>
    </row>
    <row r="17" spans="1:4" x14ac:dyDescent="0.3">
      <c r="A17" s="124"/>
    </row>
    <row r="18" spans="1:4" x14ac:dyDescent="0.3">
      <c r="A18" s="120"/>
      <c r="B18" s="121"/>
      <c r="C18" s="122"/>
      <c r="D18" s="122"/>
    </row>
    <row r="19" spans="1:4" x14ac:dyDescent="0.3">
      <c r="A19" s="120"/>
      <c r="B19" s="121"/>
      <c r="C19" s="122"/>
      <c r="D19" s="122"/>
    </row>
  </sheetData>
  <mergeCells count="4">
    <mergeCell ref="A3:F3"/>
    <mergeCell ref="A5:F5"/>
    <mergeCell ref="A7:F7"/>
    <mergeCell ref="A1:L1"/>
  </mergeCells>
  <conditionalFormatting sqref="C18:D18">
    <cfRule type="cellIs" dxfId="3" priority="3" stopIfTrue="1" operator="notEqual">
      <formula>ROUND(C18,0)</formula>
    </cfRule>
    <cfRule type="cellIs" dxfId="2" priority="4" stopIfTrue="1" operator="lessThan">
      <formula>0</formula>
    </cfRule>
  </conditionalFormatting>
  <conditionalFormatting sqref="C19:D19">
    <cfRule type="cellIs" dxfId="1" priority="1" stopIfTrue="1" operator="notEqual">
      <formula>ROUND(C19,0)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18:D19" xr:uid="{00000000-0002-0000-0200-000000000000}">
      <formula1>9999999999</formula1>
    </dataValidation>
  </dataValidations>
  <pageMargins left="0.7" right="0.7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  <pageSetUpPr fitToPage="1"/>
  </sheetPr>
  <dimension ref="A1:I14"/>
  <sheetViews>
    <sheetView workbookViewId="0">
      <selection activeCell="L26" sqref="L26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9" width="25.33203125" customWidth="1"/>
  </cols>
  <sheetData>
    <row r="1" spans="1:9" ht="42" customHeight="1" x14ac:dyDescent="0.3">
      <c r="A1" s="195"/>
      <c r="B1" s="195"/>
      <c r="C1" s="195"/>
      <c r="D1" s="195"/>
      <c r="E1" s="195"/>
      <c r="F1" s="195"/>
      <c r="G1" s="195"/>
      <c r="H1" s="195"/>
      <c r="I1" s="195"/>
    </row>
    <row r="2" spans="1:9" ht="18" customHeigh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9" ht="15.6" x14ac:dyDescent="0.3">
      <c r="A3" s="195" t="s">
        <v>32</v>
      </c>
      <c r="B3" s="195"/>
      <c r="C3" s="195"/>
      <c r="D3" s="195"/>
      <c r="E3" s="195"/>
      <c r="F3" s="195"/>
      <c r="G3" s="195"/>
      <c r="H3" s="213"/>
      <c r="I3" s="213"/>
    </row>
    <row r="4" spans="1:9" ht="17.399999999999999" x14ac:dyDescent="0.3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3">
      <c r="A5" s="195" t="s">
        <v>28</v>
      </c>
      <c r="B5" s="196"/>
      <c r="C5" s="196"/>
      <c r="D5" s="196"/>
      <c r="E5" s="196"/>
      <c r="F5" s="196"/>
      <c r="G5" s="196"/>
      <c r="H5" s="196"/>
      <c r="I5" s="196"/>
    </row>
    <row r="6" spans="1:9" ht="17.399999999999999" x14ac:dyDescent="0.3">
      <c r="A6" s="4"/>
      <c r="B6" s="4"/>
      <c r="C6" s="4"/>
      <c r="D6" s="4"/>
      <c r="E6" s="4"/>
      <c r="F6" s="4"/>
      <c r="G6" s="4"/>
      <c r="H6" s="5"/>
      <c r="I6" s="5"/>
    </row>
    <row r="7" spans="1:9" ht="26.4" x14ac:dyDescent="0.3">
      <c r="A7" s="23" t="s">
        <v>16</v>
      </c>
      <c r="B7" s="22" t="s">
        <v>17</v>
      </c>
      <c r="C7" s="22" t="s">
        <v>18</v>
      </c>
      <c r="D7" s="22" t="s">
        <v>53</v>
      </c>
      <c r="E7" s="22" t="s">
        <v>12</v>
      </c>
      <c r="F7" s="23" t="s">
        <v>13</v>
      </c>
      <c r="G7" s="23" t="s">
        <v>46</v>
      </c>
      <c r="H7" s="23" t="s">
        <v>47</v>
      </c>
      <c r="I7" s="23" t="s">
        <v>48</v>
      </c>
    </row>
    <row r="8" spans="1:9" ht="26.4" x14ac:dyDescent="0.3">
      <c r="A8" s="12">
        <v>8</v>
      </c>
      <c r="B8" s="12"/>
      <c r="C8" s="12"/>
      <c r="D8" s="12" t="s">
        <v>29</v>
      </c>
      <c r="E8" s="9" t="s">
        <v>116</v>
      </c>
      <c r="F8" s="9" t="s">
        <v>116</v>
      </c>
      <c r="G8" s="9" t="s">
        <v>116</v>
      </c>
      <c r="H8" s="9" t="s">
        <v>116</v>
      </c>
      <c r="I8" s="9" t="s">
        <v>116</v>
      </c>
    </row>
    <row r="9" spans="1:9" x14ac:dyDescent="0.3">
      <c r="A9" s="12"/>
      <c r="B9" s="16">
        <v>84</v>
      </c>
      <c r="C9" s="16"/>
      <c r="D9" s="16" t="s">
        <v>34</v>
      </c>
      <c r="E9" s="9" t="s">
        <v>116</v>
      </c>
      <c r="F9" s="9" t="s">
        <v>116</v>
      </c>
      <c r="G9" s="9" t="s">
        <v>116</v>
      </c>
      <c r="H9" s="9" t="s">
        <v>116</v>
      </c>
      <c r="I9" s="9" t="s">
        <v>116</v>
      </c>
    </row>
    <row r="10" spans="1:9" ht="26.4" x14ac:dyDescent="0.3">
      <c r="A10" s="13"/>
      <c r="B10" s="13"/>
      <c r="C10" s="14">
        <v>81</v>
      </c>
      <c r="D10" s="17" t="s">
        <v>35</v>
      </c>
      <c r="E10" s="9" t="s">
        <v>116</v>
      </c>
      <c r="F10" s="9" t="s">
        <v>116</v>
      </c>
      <c r="G10" s="9" t="s">
        <v>116</v>
      </c>
      <c r="H10" s="9" t="s">
        <v>116</v>
      </c>
      <c r="I10" s="9" t="s">
        <v>116</v>
      </c>
    </row>
    <row r="11" spans="1:9" ht="26.4" x14ac:dyDescent="0.3">
      <c r="A11" s="15">
        <v>5</v>
      </c>
      <c r="B11" s="15"/>
      <c r="C11" s="15"/>
      <c r="D11" s="26" t="s">
        <v>30</v>
      </c>
      <c r="E11" s="9" t="s">
        <v>116</v>
      </c>
      <c r="F11" s="9" t="s">
        <v>116</v>
      </c>
      <c r="G11" s="9" t="s">
        <v>116</v>
      </c>
      <c r="H11" s="9" t="s">
        <v>116</v>
      </c>
      <c r="I11" s="9" t="s">
        <v>116</v>
      </c>
    </row>
    <row r="12" spans="1:9" ht="26.4" x14ac:dyDescent="0.3">
      <c r="A12" s="16"/>
      <c r="B12" s="16">
        <v>54</v>
      </c>
      <c r="C12" s="16"/>
      <c r="D12" s="27" t="s">
        <v>36</v>
      </c>
      <c r="E12" s="9" t="s">
        <v>116</v>
      </c>
      <c r="F12" s="9" t="s">
        <v>116</v>
      </c>
      <c r="G12" s="9" t="s">
        <v>116</v>
      </c>
      <c r="H12" s="9" t="s">
        <v>116</v>
      </c>
      <c r="I12" s="9" t="s">
        <v>116</v>
      </c>
    </row>
    <row r="13" spans="1:9" x14ac:dyDescent="0.3">
      <c r="A13" s="16"/>
      <c r="B13" s="16"/>
      <c r="C13" s="14">
        <v>11</v>
      </c>
      <c r="D13" s="14" t="s">
        <v>19</v>
      </c>
      <c r="E13" s="9" t="s">
        <v>116</v>
      </c>
      <c r="F13" s="9" t="s">
        <v>116</v>
      </c>
      <c r="G13" s="9" t="s">
        <v>116</v>
      </c>
      <c r="H13" s="9" t="s">
        <v>116</v>
      </c>
      <c r="I13" s="9" t="s">
        <v>116</v>
      </c>
    </row>
    <row r="14" spans="1:9" x14ac:dyDescent="0.3">
      <c r="A14" s="16"/>
      <c r="B14" s="16"/>
      <c r="C14" s="14">
        <v>31</v>
      </c>
      <c r="D14" s="14" t="s">
        <v>37</v>
      </c>
      <c r="E14" s="9" t="s">
        <v>116</v>
      </c>
      <c r="F14" s="9" t="s">
        <v>116</v>
      </c>
      <c r="G14" s="9" t="s">
        <v>116</v>
      </c>
      <c r="H14" s="9" t="s">
        <v>116</v>
      </c>
      <c r="I14" s="9" t="s">
        <v>116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F4A6E-2531-49C9-9DCB-087036F53439}">
  <dimension ref="A1:J354"/>
  <sheetViews>
    <sheetView tabSelected="1" workbookViewId="0">
      <selection activeCell="H10" sqref="H10"/>
    </sheetView>
  </sheetViews>
  <sheetFormatPr defaultColWidth="9.109375" defaultRowHeight="13.8" x14ac:dyDescent="0.25"/>
  <cols>
    <col min="1" max="1" width="11.6640625" style="140" customWidth="1"/>
    <col min="2" max="2" width="10.6640625" style="140" customWidth="1"/>
    <col min="3" max="3" width="58" style="140" customWidth="1"/>
    <col min="4" max="4" width="12.88671875" style="110" customWidth="1"/>
    <col min="5" max="5" width="14.6640625" style="139" customWidth="1"/>
    <col min="6" max="6" width="13.109375" style="139" customWidth="1"/>
    <col min="7" max="7" width="11.33203125" style="140" bestFit="1" customWidth="1"/>
    <col min="8" max="8" width="13.109375" style="140" bestFit="1" customWidth="1"/>
    <col min="9" max="9" width="17.33203125" style="140" customWidth="1"/>
    <col min="10" max="10" width="13.109375" style="140" bestFit="1" customWidth="1"/>
    <col min="11" max="16384" width="9.109375" style="140"/>
  </cols>
  <sheetData>
    <row r="1" spans="1:10" s="138" customFormat="1" ht="15" customHeight="1" x14ac:dyDescent="0.25">
      <c r="A1" s="195" t="s">
        <v>328</v>
      </c>
      <c r="B1" s="195"/>
      <c r="C1" s="195"/>
      <c r="D1" s="195"/>
      <c r="E1" s="195"/>
      <c r="F1" s="195"/>
      <c r="G1" s="195"/>
      <c r="H1" s="195"/>
      <c r="I1" s="195"/>
    </row>
    <row r="2" spans="1:10" s="138" customFormat="1" ht="15" customHeight="1" x14ac:dyDescent="0.25">
      <c r="A2" s="4"/>
      <c r="B2" s="4"/>
      <c r="C2" s="4"/>
      <c r="D2" s="4"/>
      <c r="E2" s="4"/>
      <c r="F2" s="4"/>
      <c r="G2" s="4"/>
      <c r="H2" s="5"/>
      <c r="I2" s="5"/>
    </row>
    <row r="3" spans="1:10" s="138" customFormat="1" ht="15" customHeight="1" x14ac:dyDescent="0.3">
      <c r="A3" s="195" t="s">
        <v>31</v>
      </c>
      <c r="B3" s="196"/>
      <c r="C3" s="196"/>
      <c r="D3" s="196"/>
      <c r="E3" s="196"/>
      <c r="F3" s="196"/>
      <c r="G3" s="196"/>
      <c r="H3" s="196"/>
      <c r="I3" s="196"/>
    </row>
    <row r="5" spans="1:10" s="138" customFormat="1" ht="26.4" x14ac:dyDescent="0.25">
      <c r="A5" s="141" t="s">
        <v>123</v>
      </c>
      <c r="B5" s="141" t="s">
        <v>124</v>
      </c>
      <c r="C5" s="141" t="s">
        <v>125</v>
      </c>
      <c r="D5" s="142" t="s">
        <v>126</v>
      </c>
      <c r="E5" s="143" t="s">
        <v>127</v>
      </c>
      <c r="F5" s="144" t="s">
        <v>128</v>
      </c>
      <c r="G5" s="145"/>
    </row>
    <row r="6" spans="1:10" x14ac:dyDescent="0.25">
      <c r="A6" s="83" t="s">
        <v>72</v>
      </c>
      <c r="B6" s="83" t="s">
        <v>72</v>
      </c>
      <c r="C6" s="83" t="s">
        <v>73</v>
      </c>
      <c r="D6" s="84">
        <f>D7</f>
        <v>1182920</v>
      </c>
      <c r="E6" s="84"/>
      <c r="F6" s="84">
        <f>F7</f>
        <v>1286869</v>
      </c>
    </row>
    <row r="7" spans="1:10" x14ac:dyDescent="0.25">
      <c r="A7" s="85" t="s">
        <v>74</v>
      </c>
      <c r="B7" s="86">
        <v>500</v>
      </c>
      <c r="C7" s="85" t="s">
        <v>75</v>
      </c>
      <c r="D7" s="87">
        <f>D8</f>
        <v>1182920</v>
      </c>
      <c r="E7" s="87"/>
      <c r="F7" s="87">
        <f>F8</f>
        <v>1286869</v>
      </c>
    </row>
    <row r="8" spans="1:10" x14ac:dyDescent="0.25">
      <c r="A8" s="88" t="s">
        <v>76</v>
      </c>
      <c r="B8" s="89">
        <v>50003</v>
      </c>
      <c r="C8" s="88" t="s">
        <v>77</v>
      </c>
      <c r="D8" s="90">
        <f>D9</f>
        <v>1182920</v>
      </c>
      <c r="E8" s="90"/>
      <c r="F8" s="90">
        <f>F9</f>
        <v>1286869</v>
      </c>
    </row>
    <row r="9" spans="1:10" x14ac:dyDescent="0.25">
      <c r="A9" s="146" t="s">
        <v>78</v>
      </c>
      <c r="B9" s="92">
        <v>10581</v>
      </c>
      <c r="C9" s="91" t="s">
        <v>79</v>
      </c>
      <c r="D9" s="93">
        <f>D10</f>
        <v>1182920</v>
      </c>
      <c r="E9" s="93"/>
      <c r="F9" s="93">
        <f>F10</f>
        <v>1286869</v>
      </c>
    </row>
    <row r="10" spans="1:10" x14ac:dyDescent="0.25">
      <c r="A10" s="94" t="s">
        <v>80</v>
      </c>
      <c r="B10" s="95">
        <v>5002</v>
      </c>
      <c r="C10" s="94" t="s">
        <v>81</v>
      </c>
      <c r="D10" s="96">
        <f>D11+D151+D198+D272+D298+D341</f>
        <v>1182920</v>
      </c>
      <c r="E10" s="96"/>
      <c r="F10" s="96">
        <f>F11+F151+F198+F272+F298+F341</f>
        <v>1286869</v>
      </c>
    </row>
    <row r="11" spans="1:10" ht="15" x14ac:dyDescent="0.25">
      <c r="A11" s="94" t="s">
        <v>82</v>
      </c>
      <c r="B11" s="97" t="s">
        <v>83</v>
      </c>
      <c r="C11" s="94" t="s">
        <v>84</v>
      </c>
      <c r="D11" s="98">
        <f>D12+D17+D46+D90+D127+D69+D34</f>
        <v>999670</v>
      </c>
      <c r="E11" s="98"/>
      <c r="F11" s="98">
        <f>F12+F17+F46+F90+F127+F69+F34+F123</f>
        <v>1072202</v>
      </c>
      <c r="G11" s="147"/>
    </row>
    <row r="12" spans="1:10" x14ac:dyDescent="0.25">
      <c r="A12" s="99" t="s">
        <v>85</v>
      </c>
      <c r="B12" s="100" t="s">
        <v>56</v>
      </c>
      <c r="C12" s="99" t="s">
        <v>86</v>
      </c>
      <c r="D12" s="101">
        <v>4250</v>
      </c>
      <c r="E12" s="101"/>
      <c r="F12" s="101">
        <v>7000</v>
      </c>
    </row>
    <row r="13" spans="1:10" s="148" customFormat="1" x14ac:dyDescent="0.25">
      <c r="A13" s="102" t="s">
        <v>72</v>
      </c>
      <c r="B13" s="103">
        <v>3</v>
      </c>
      <c r="C13" s="102" t="s">
        <v>22</v>
      </c>
      <c r="D13" s="104">
        <v>4250</v>
      </c>
      <c r="E13" s="104"/>
      <c r="F13" s="104"/>
      <c r="J13" s="153"/>
    </row>
    <row r="14" spans="1:10" s="148" customFormat="1" x14ac:dyDescent="0.25">
      <c r="A14" s="105" t="s">
        <v>72</v>
      </c>
      <c r="B14" s="103">
        <v>32</v>
      </c>
      <c r="C14" s="105" t="s">
        <v>33</v>
      </c>
      <c r="D14" s="104">
        <v>4250</v>
      </c>
      <c r="E14" s="104"/>
      <c r="F14" s="104">
        <v>7000</v>
      </c>
      <c r="H14" s="152"/>
      <c r="I14" s="152"/>
    </row>
    <row r="15" spans="1:10" s="148" customFormat="1" hidden="1" x14ac:dyDescent="0.25">
      <c r="A15" s="105" t="s">
        <v>72</v>
      </c>
      <c r="B15" s="103">
        <v>322</v>
      </c>
      <c r="C15" s="105" t="s">
        <v>129</v>
      </c>
      <c r="D15" s="104">
        <v>4250</v>
      </c>
      <c r="E15" s="149"/>
      <c r="F15" s="149"/>
      <c r="H15" s="140"/>
    </row>
    <row r="16" spans="1:10" hidden="1" x14ac:dyDescent="0.25">
      <c r="A16" s="106" t="s">
        <v>130</v>
      </c>
      <c r="B16" s="150">
        <v>3222</v>
      </c>
      <c r="C16" s="106" t="s">
        <v>131</v>
      </c>
      <c r="D16" s="151">
        <v>4250</v>
      </c>
      <c r="E16" s="110">
        <f>F16-D16</f>
        <v>2750</v>
      </c>
      <c r="F16" s="110">
        <v>7000</v>
      </c>
    </row>
    <row r="17" spans="1:8" x14ac:dyDescent="0.25">
      <c r="A17" s="99" t="s">
        <v>85</v>
      </c>
      <c r="B17" s="100" t="s">
        <v>87</v>
      </c>
      <c r="C17" s="99" t="s">
        <v>88</v>
      </c>
      <c r="D17" s="101">
        <f>D21+D22+D24+D25+D27+D28+D29+D33</f>
        <v>270</v>
      </c>
      <c r="E17" s="101"/>
      <c r="F17" s="101">
        <f>F21+F22+F24+F25+F27+F28+F29+F33</f>
        <v>270</v>
      </c>
      <c r="H17" s="148"/>
    </row>
    <row r="18" spans="1:8" x14ac:dyDescent="0.25">
      <c r="A18" s="102" t="s">
        <v>72</v>
      </c>
      <c r="B18" s="103">
        <v>3</v>
      </c>
      <c r="C18" s="102" t="s">
        <v>22</v>
      </c>
      <c r="D18" s="104">
        <v>270</v>
      </c>
      <c r="E18" s="104"/>
      <c r="F18" s="104"/>
      <c r="H18" s="152"/>
    </row>
    <row r="19" spans="1:8" x14ac:dyDescent="0.25">
      <c r="A19" s="105" t="s">
        <v>72</v>
      </c>
      <c r="B19" s="103">
        <v>32</v>
      </c>
      <c r="C19" s="105" t="s">
        <v>33</v>
      </c>
      <c r="D19" s="104">
        <v>270</v>
      </c>
      <c r="E19" s="104"/>
      <c r="F19" s="104">
        <v>270</v>
      </c>
      <c r="H19" s="148"/>
    </row>
    <row r="20" spans="1:8" hidden="1" x14ac:dyDescent="0.25">
      <c r="A20" s="105" t="s">
        <v>72</v>
      </c>
      <c r="B20" s="103">
        <v>321</v>
      </c>
      <c r="C20" s="105" t="s">
        <v>132</v>
      </c>
      <c r="D20" s="104">
        <v>270</v>
      </c>
      <c r="F20" s="110"/>
    </row>
    <row r="21" spans="1:8" hidden="1" x14ac:dyDescent="0.25">
      <c r="A21" s="106" t="s">
        <v>133</v>
      </c>
      <c r="B21" s="150">
        <v>3211</v>
      </c>
      <c r="C21" s="106" t="s">
        <v>134</v>
      </c>
      <c r="D21" s="151">
        <v>130</v>
      </c>
      <c r="F21" s="110">
        <v>130</v>
      </c>
    </row>
    <row r="22" spans="1:8" hidden="1" x14ac:dyDescent="0.25">
      <c r="A22" s="106" t="s">
        <v>135</v>
      </c>
      <c r="B22" s="150">
        <v>3214</v>
      </c>
      <c r="C22" s="106" t="s">
        <v>136</v>
      </c>
      <c r="D22" s="151">
        <v>140</v>
      </c>
      <c r="F22" s="110">
        <v>140</v>
      </c>
    </row>
    <row r="23" spans="1:8" s="148" customFormat="1" hidden="1" x14ac:dyDescent="0.25">
      <c r="A23" s="105" t="s">
        <v>72</v>
      </c>
      <c r="B23" s="103">
        <v>322</v>
      </c>
      <c r="C23" s="105" t="s">
        <v>129</v>
      </c>
      <c r="D23" s="104">
        <v>0</v>
      </c>
      <c r="E23" s="104"/>
      <c r="F23" s="104"/>
      <c r="H23" s="140"/>
    </row>
    <row r="24" spans="1:8" hidden="1" x14ac:dyDescent="0.25">
      <c r="A24" s="106" t="s">
        <v>137</v>
      </c>
      <c r="B24" s="150">
        <v>3221</v>
      </c>
      <c r="C24" s="106" t="s">
        <v>138</v>
      </c>
      <c r="D24" s="151">
        <v>0</v>
      </c>
      <c r="F24" s="110"/>
    </row>
    <row r="25" spans="1:8" hidden="1" x14ac:dyDescent="0.25">
      <c r="A25" s="106" t="s">
        <v>139</v>
      </c>
      <c r="B25" s="150">
        <v>3222</v>
      </c>
      <c r="C25" s="106" t="s">
        <v>140</v>
      </c>
      <c r="D25" s="151">
        <v>0</v>
      </c>
      <c r="F25" s="110"/>
    </row>
    <row r="26" spans="1:8" s="148" customFormat="1" hidden="1" x14ac:dyDescent="0.25">
      <c r="A26" s="105" t="s">
        <v>72</v>
      </c>
      <c r="B26" s="103">
        <v>323</v>
      </c>
      <c r="C26" s="105" t="s">
        <v>141</v>
      </c>
      <c r="D26" s="104">
        <v>0</v>
      </c>
      <c r="E26" s="104"/>
      <c r="F26" s="104"/>
      <c r="H26" s="140"/>
    </row>
    <row r="27" spans="1:8" hidden="1" x14ac:dyDescent="0.25">
      <c r="A27" s="106" t="s">
        <v>142</v>
      </c>
      <c r="B27" s="150">
        <v>3232</v>
      </c>
      <c r="C27" s="106" t="s">
        <v>143</v>
      </c>
      <c r="D27" s="151">
        <v>0</v>
      </c>
    </row>
    <row r="28" spans="1:8" hidden="1" x14ac:dyDescent="0.25">
      <c r="A28" s="106" t="s">
        <v>144</v>
      </c>
      <c r="B28" s="150">
        <v>3237</v>
      </c>
      <c r="C28" s="106" t="s">
        <v>145</v>
      </c>
      <c r="D28" s="151">
        <v>0</v>
      </c>
    </row>
    <row r="29" spans="1:8" hidden="1" x14ac:dyDescent="0.25">
      <c r="A29" s="106" t="s">
        <v>146</v>
      </c>
      <c r="B29" s="150">
        <v>3239</v>
      </c>
      <c r="C29" s="106" t="s">
        <v>147</v>
      </c>
      <c r="D29" s="151">
        <v>0</v>
      </c>
    </row>
    <row r="30" spans="1:8" s="148" customFormat="1" x14ac:dyDescent="0.25">
      <c r="A30" s="102" t="s">
        <v>72</v>
      </c>
      <c r="B30" s="103">
        <v>4</v>
      </c>
      <c r="C30" s="102" t="s">
        <v>24</v>
      </c>
      <c r="D30" s="104">
        <v>0</v>
      </c>
      <c r="E30" s="104"/>
      <c r="F30" s="104"/>
      <c r="H30" s="152"/>
    </row>
    <row r="31" spans="1:8" s="148" customFormat="1" x14ac:dyDescent="0.25">
      <c r="A31" s="105" t="s">
        <v>72</v>
      </c>
      <c r="B31" s="103">
        <v>42</v>
      </c>
      <c r="C31" s="105" t="s">
        <v>50</v>
      </c>
      <c r="D31" s="104">
        <v>0</v>
      </c>
      <c r="E31" s="104"/>
      <c r="F31" s="104"/>
    </row>
    <row r="32" spans="1:8" s="148" customFormat="1" hidden="1" x14ac:dyDescent="0.25">
      <c r="A32" s="105" t="s">
        <v>72</v>
      </c>
      <c r="B32" s="103">
        <v>422</v>
      </c>
      <c r="C32" s="105" t="s">
        <v>148</v>
      </c>
      <c r="D32" s="104">
        <v>0</v>
      </c>
      <c r="E32" s="149"/>
      <c r="F32" s="149"/>
      <c r="H32" s="140"/>
    </row>
    <row r="33" spans="1:9" hidden="1" x14ac:dyDescent="0.25">
      <c r="A33" s="106" t="s">
        <v>149</v>
      </c>
      <c r="B33" s="150">
        <v>4221</v>
      </c>
      <c r="C33" s="106" t="s">
        <v>150</v>
      </c>
      <c r="D33" s="151">
        <v>0</v>
      </c>
    </row>
    <row r="34" spans="1:9" x14ac:dyDescent="0.25">
      <c r="A34" s="99" t="s">
        <v>85</v>
      </c>
      <c r="B34" s="100" t="s">
        <v>89</v>
      </c>
      <c r="C34" s="99" t="s">
        <v>90</v>
      </c>
      <c r="D34" s="101">
        <f>D35+D42</f>
        <v>1320</v>
      </c>
      <c r="E34" s="101">
        <v>0</v>
      </c>
      <c r="F34" s="101">
        <f>F38+F39+F41+F45</f>
        <v>3367</v>
      </c>
    </row>
    <row r="35" spans="1:9" x14ac:dyDescent="0.25">
      <c r="A35" s="102" t="s">
        <v>72</v>
      </c>
      <c r="B35" s="103">
        <v>3</v>
      </c>
      <c r="C35" s="102" t="s">
        <v>22</v>
      </c>
      <c r="D35" s="107">
        <v>660</v>
      </c>
      <c r="E35" s="107">
        <v>0</v>
      </c>
      <c r="F35" s="107"/>
      <c r="G35" s="152"/>
      <c r="H35" s="148"/>
    </row>
    <row r="36" spans="1:9" x14ac:dyDescent="0.25">
      <c r="A36" s="105" t="s">
        <v>72</v>
      </c>
      <c r="B36" s="103">
        <v>32</v>
      </c>
      <c r="C36" s="105" t="s">
        <v>33</v>
      </c>
      <c r="D36" s="107">
        <f>D37+D40</f>
        <v>660</v>
      </c>
      <c r="F36" s="110">
        <v>1730</v>
      </c>
      <c r="G36" s="152"/>
    </row>
    <row r="37" spans="1:9" s="148" customFormat="1" hidden="1" x14ac:dyDescent="0.25">
      <c r="A37" s="105" t="s">
        <v>72</v>
      </c>
      <c r="B37" s="103">
        <v>322</v>
      </c>
      <c r="C37" s="105" t="s">
        <v>129</v>
      </c>
      <c r="D37" s="104">
        <f>D38+D39</f>
        <v>260</v>
      </c>
      <c r="E37" s="149"/>
      <c r="F37" s="108"/>
    </row>
    <row r="38" spans="1:9" hidden="1" x14ac:dyDescent="0.25">
      <c r="A38" s="106"/>
      <c r="B38" s="150">
        <v>3221</v>
      </c>
      <c r="C38" s="106" t="s">
        <v>138</v>
      </c>
      <c r="D38" s="151">
        <v>130</v>
      </c>
      <c r="E38" s="110">
        <f>F38-D38</f>
        <v>570</v>
      </c>
      <c r="F38" s="110">
        <v>700</v>
      </c>
    </row>
    <row r="39" spans="1:9" hidden="1" x14ac:dyDescent="0.25">
      <c r="A39" s="106"/>
      <c r="B39" s="150">
        <v>3222</v>
      </c>
      <c r="C39" s="106" t="s">
        <v>140</v>
      </c>
      <c r="D39" s="151">
        <v>130</v>
      </c>
      <c r="E39" s="110">
        <v>100</v>
      </c>
      <c r="F39" s="110">
        <v>230</v>
      </c>
    </row>
    <row r="40" spans="1:9" s="148" customFormat="1" hidden="1" x14ac:dyDescent="0.25">
      <c r="A40" s="105" t="s">
        <v>72</v>
      </c>
      <c r="B40" s="103">
        <v>323</v>
      </c>
      <c r="C40" s="105" t="s">
        <v>141</v>
      </c>
      <c r="D40" s="104">
        <v>400</v>
      </c>
      <c r="E40" s="110"/>
      <c r="F40" s="108"/>
    </row>
    <row r="41" spans="1:9" hidden="1" x14ac:dyDescent="0.25">
      <c r="A41" s="106"/>
      <c r="B41" s="150">
        <v>3232</v>
      </c>
      <c r="C41" s="106" t="s">
        <v>143</v>
      </c>
      <c r="D41" s="151">
        <v>400</v>
      </c>
      <c r="E41" s="110">
        <v>300</v>
      </c>
      <c r="F41" s="110">
        <v>800</v>
      </c>
    </row>
    <row r="42" spans="1:9" x14ac:dyDescent="0.25">
      <c r="A42" s="106" t="s">
        <v>72</v>
      </c>
      <c r="B42" s="103">
        <v>4</v>
      </c>
      <c r="C42" s="102" t="s">
        <v>24</v>
      </c>
      <c r="D42" s="104">
        <v>660</v>
      </c>
      <c r="E42" s="104"/>
      <c r="F42" s="104"/>
    </row>
    <row r="43" spans="1:9" x14ac:dyDescent="0.25">
      <c r="A43" s="106"/>
      <c r="B43" s="103">
        <v>42</v>
      </c>
      <c r="C43" s="105" t="s">
        <v>50</v>
      </c>
      <c r="D43" s="104">
        <v>660</v>
      </c>
      <c r="E43" s="104"/>
      <c r="F43" s="110">
        <v>1637</v>
      </c>
      <c r="H43" s="152"/>
      <c r="I43" s="152"/>
    </row>
    <row r="44" spans="1:9" s="148" customFormat="1" hidden="1" x14ac:dyDescent="0.25">
      <c r="A44" s="105"/>
      <c r="B44" s="103">
        <v>422</v>
      </c>
      <c r="C44" s="105" t="s">
        <v>148</v>
      </c>
      <c r="D44" s="104">
        <v>660</v>
      </c>
      <c r="E44" s="104"/>
      <c r="F44" s="149"/>
    </row>
    <row r="45" spans="1:9" hidden="1" x14ac:dyDescent="0.25">
      <c r="A45" s="106"/>
      <c r="B45" s="150">
        <v>4221</v>
      </c>
      <c r="C45" s="106" t="s">
        <v>150</v>
      </c>
      <c r="D45" s="151">
        <v>660</v>
      </c>
      <c r="E45" s="151">
        <v>0</v>
      </c>
      <c r="F45" s="110">
        <v>1637</v>
      </c>
    </row>
    <row r="46" spans="1:9" x14ac:dyDescent="0.25">
      <c r="A46" s="99" t="s">
        <v>85</v>
      </c>
      <c r="B46" s="100" t="s">
        <v>91</v>
      </c>
      <c r="C46" s="99" t="s">
        <v>92</v>
      </c>
      <c r="D46" s="101">
        <v>43530</v>
      </c>
      <c r="E46" s="101"/>
      <c r="F46" s="101">
        <v>0</v>
      </c>
    </row>
    <row r="47" spans="1:9" s="148" customFormat="1" x14ac:dyDescent="0.25">
      <c r="A47" s="102" t="s">
        <v>72</v>
      </c>
      <c r="B47" s="103">
        <v>3</v>
      </c>
      <c r="C47" s="102" t="s">
        <v>22</v>
      </c>
      <c r="D47" s="104">
        <v>43530</v>
      </c>
      <c r="E47" s="104"/>
      <c r="F47" s="104"/>
    </row>
    <row r="48" spans="1:9" s="148" customFormat="1" x14ac:dyDescent="0.25">
      <c r="A48" s="105" t="s">
        <v>72</v>
      </c>
      <c r="B48" s="103">
        <v>32</v>
      </c>
      <c r="C48" s="105" t="s">
        <v>33</v>
      </c>
      <c r="D48" s="104">
        <f>D49+D51+D57+D63</f>
        <v>43530</v>
      </c>
      <c r="E48" s="104"/>
      <c r="F48" s="104"/>
    </row>
    <row r="49" spans="1:6" s="148" customFormat="1" hidden="1" x14ac:dyDescent="0.25">
      <c r="A49" s="105" t="s">
        <v>72</v>
      </c>
      <c r="B49" s="103">
        <v>321</v>
      </c>
      <c r="C49" s="105" t="s">
        <v>132</v>
      </c>
      <c r="D49" s="104">
        <v>130</v>
      </c>
      <c r="E49" s="108">
        <v>0</v>
      </c>
      <c r="F49" s="108"/>
    </row>
    <row r="50" spans="1:6" hidden="1" x14ac:dyDescent="0.25">
      <c r="A50" s="106" t="s">
        <v>151</v>
      </c>
      <c r="B50" s="150">
        <v>3214</v>
      </c>
      <c r="C50" s="106" t="s">
        <v>136</v>
      </c>
      <c r="D50" s="151">
        <v>130</v>
      </c>
      <c r="E50" s="110">
        <v>-130</v>
      </c>
      <c r="F50" s="110">
        <v>0</v>
      </c>
    </row>
    <row r="51" spans="1:6" s="148" customFormat="1" hidden="1" x14ac:dyDescent="0.25">
      <c r="A51" s="105" t="s">
        <v>72</v>
      </c>
      <c r="B51" s="103">
        <v>322</v>
      </c>
      <c r="C51" s="105" t="s">
        <v>129</v>
      </c>
      <c r="D51" s="104">
        <f>SUM(D52:D56)</f>
        <v>42350</v>
      </c>
      <c r="E51" s="108"/>
      <c r="F51" s="108"/>
    </row>
    <row r="52" spans="1:6" hidden="1" x14ac:dyDescent="0.25">
      <c r="A52" s="106" t="s">
        <v>152</v>
      </c>
      <c r="B52" s="150">
        <v>3221</v>
      </c>
      <c r="C52" s="106" t="s">
        <v>138</v>
      </c>
      <c r="D52" s="151">
        <v>270</v>
      </c>
      <c r="E52" s="110">
        <v>-270</v>
      </c>
      <c r="F52" s="110">
        <v>0</v>
      </c>
    </row>
    <row r="53" spans="1:6" hidden="1" x14ac:dyDescent="0.25">
      <c r="A53" s="106" t="s">
        <v>153</v>
      </c>
      <c r="B53" s="150">
        <v>3222</v>
      </c>
      <c r="C53" s="106" t="s">
        <v>140</v>
      </c>
      <c r="D53" s="151">
        <v>41150</v>
      </c>
      <c r="E53" s="110">
        <v>-41150</v>
      </c>
      <c r="F53" s="110">
        <v>0</v>
      </c>
    </row>
    <row r="54" spans="1:6" hidden="1" x14ac:dyDescent="0.25">
      <c r="A54" s="106" t="s">
        <v>154</v>
      </c>
      <c r="B54" s="150">
        <v>3223</v>
      </c>
      <c r="C54" s="106" t="s">
        <v>155</v>
      </c>
      <c r="D54" s="151">
        <v>670</v>
      </c>
      <c r="E54" s="110">
        <v>-670</v>
      </c>
      <c r="F54" s="110">
        <v>0</v>
      </c>
    </row>
    <row r="55" spans="1:6" hidden="1" x14ac:dyDescent="0.25">
      <c r="A55" s="106" t="s">
        <v>156</v>
      </c>
      <c r="B55" s="150">
        <v>3225</v>
      </c>
      <c r="C55" s="106" t="s">
        <v>157</v>
      </c>
      <c r="D55" s="151">
        <v>130</v>
      </c>
      <c r="E55" s="110">
        <v>-130</v>
      </c>
      <c r="F55" s="110">
        <v>0</v>
      </c>
    </row>
    <row r="56" spans="1:6" hidden="1" x14ac:dyDescent="0.25">
      <c r="A56" s="106" t="s">
        <v>158</v>
      </c>
      <c r="B56" s="150">
        <v>3227</v>
      </c>
      <c r="C56" s="106" t="s">
        <v>159</v>
      </c>
      <c r="D56" s="151">
        <v>130</v>
      </c>
      <c r="E56" s="110">
        <v>-130</v>
      </c>
      <c r="F56" s="110">
        <v>0</v>
      </c>
    </row>
    <row r="57" spans="1:6" s="148" customFormat="1" hidden="1" x14ac:dyDescent="0.25">
      <c r="A57" s="105" t="s">
        <v>72</v>
      </c>
      <c r="B57" s="103">
        <v>323</v>
      </c>
      <c r="C57" s="105" t="s">
        <v>141</v>
      </c>
      <c r="D57" s="104">
        <f>SUM(D58:D62)</f>
        <v>920</v>
      </c>
      <c r="E57" s="108"/>
      <c r="F57" s="108"/>
    </row>
    <row r="58" spans="1:6" hidden="1" x14ac:dyDescent="0.25">
      <c r="A58" s="106" t="s">
        <v>160</v>
      </c>
      <c r="B58" s="150">
        <v>3231</v>
      </c>
      <c r="C58" s="106" t="s">
        <v>161</v>
      </c>
      <c r="D58" s="151">
        <v>130</v>
      </c>
      <c r="E58" s="110">
        <v>-130</v>
      </c>
      <c r="F58" s="110">
        <v>0</v>
      </c>
    </row>
    <row r="59" spans="1:6" hidden="1" x14ac:dyDescent="0.25">
      <c r="A59" s="106" t="s">
        <v>162</v>
      </c>
      <c r="B59" s="150">
        <v>3232</v>
      </c>
      <c r="C59" s="106" t="s">
        <v>143</v>
      </c>
      <c r="D59" s="151">
        <v>130</v>
      </c>
      <c r="E59" s="110">
        <v>-130</v>
      </c>
      <c r="F59" s="110">
        <v>0</v>
      </c>
    </row>
    <row r="60" spans="1:6" hidden="1" x14ac:dyDescent="0.25">
      <c r="A60" s="106" t="s">
        <v>163</v>
      </c>
      <c r="B60" s="150">
        <v>3234</v>
      </c>
      <c r="C60" s="106" t="s">
        <v>164</v>
      </c>
      <c r="D60" s="151">
        <v>400</v>
      </c>
      <c r="E60" s="110">
        <v>-400</v>
      </c>
      <c r="F60" s="110">
        <v>0</v>
      </c>
    </row>
    <row r="61" spans="1:6" hidden="1" x14ac:dyDescent="0.25">
      <c r="A61" s="106" t="s">
        <v>165</v>
      </c>
      <c r="B61" s="150">
        <v>3235</v>
      </c>
      <c r="C61" s="106" t="s">
        <v>166</v>
      </c>
      <c r="D61" s="151">
        <v>130</v>
      </c>
      <c r="E61" s="110">
        <v>-130</v>
      </c>
      <c r="F61" s="110">
        <v>0</v>
      </c>
    </row>
    <row r="62" spans="1:6" hidden="1" x14ac:dyDescent="0.25">
      <c r="A62" s="106" t="s">
        <v>167</v>
      </c>
      <c r="B62" s="150">
        <v>3236</v>
      </c>
      <c r="C62" s="106" t="s">
        <v>168</v>
      </c>
      <c r="D62" s="151">
        <v>130</v>
      </c>
      <c r="E62" s="110">
        <v>-130</v>
      </c>
      <c r="F62" s="110">
        <v>0</v>
      </c>
    </row>
    <row r="63" spans="1:6" s="148" customFormat="1" hidden="1" x14ac:dyDescent="0.25">
      <c r="A63" s="105" t="s">
        <v>72</v>
      </c>
      <c r="B63" s="103">
        <v>329</v>
      </c>
      <c r="C63" s="105" t="s">
        <v>169</v>
      </c>
      <c r="D63" s="104">
        <v>130</v>
      </c>
      <c r="E63" s="108"/>
      <c r="F63" s="108"/>
    </row>
    <row r="64" spans="1:6" hidden="1" x14ac:dyDescent="0.25">
      <c r="A64" s="106" t="s">
        <v>170</v>
      </c>
      <c r="B64" s="150">
        <v>3299</v>
      </c>
      <c r="C64" s="106" t="s">
        <v>169</v>
      </c>
      <c r="D64" s="151">
        <v>130</v>
      </c>
      <c r="E64" s="110">
        <v>-130</v>
      </c>
      <c r="F64" s="110">
        <v>0</v>
      </c>
    </row>
    <row r="65" spans="1:8" s="148" customFormat="1" x14ac:dyDescent="0.25">
      <c r="A65" s="102" t="s">
        <v>72</v>
      </c>
      <c r="B65" s="103">
        <v>4</v>
      </c>
      <c r="C65" s="102" t="s">
        <v>24</v>
      </c>
      <c r="D65" s="104">
        <v>0</v>
      </c>
      <c r="E65" s="104"/>
      <c r="F65" s="104"/>
    </row>
    <row r="66" spans="1:8" s="148" customFormat="1" x14ac:dyDescent="0.25">
      <c r="A66" s="105" t="s">
        <v>72</v>
      </c>
      <c r="B66" s="103">
        <v>45</v>
      </c>
      <c r="C66" s="105" t="s">
        <v>69</v>
      </c>
      <c r="D66" s="104">
        <v>0</v>
      </c>
      <c r="E66" s="104"/>
      <c r="F66" s="104"/>
    </row>
    <row r="67" spans="1:8" s="148" customFormat="1" hidden="1" x14ac:dyDescent="0.25">
      <c r="A67" s="105" t="s">
        <v>72</v>
      </c>
      <c r="B67" s="103">
        <v>451</v>
      </c>
      <c r="C67" s="105" t="s">
        <v>171</v>
      </c>
      <c r="D67" s="104">
        <v>0</v>
      </c>
      <c r="E67" s="149"/>
      <c r="F67" s="108"/>
    </row>
    <row r="68" spans="1:8" hidden="1" x14ac:dyDescent="0.25">
      <c r="A68" s="106" t="s">
        <v>172</v>
      </c>
      <c r="B68" s="150">
        <v>4511</v>
      </c>
      <c r="C68" s="106" t="s">
        <v>171</v>
      </c>
      <c r="D68" s="151">
        <v>0</v>
      </c>
      <c r="F68" s="139">
        <v>0</v>
      </c>
    </row>
    <row r="69" spans="1:8" x14ac:dyDescent="0.25">
      <c r="A69" s="99" t="s">
        <v>85</v>
      </c>
      <c r="B69" s="100" t="s">
        <v>173</v>
      </c>
      <c r="C69" s="99" t="s">
        <v>93</v>
      </c>
      <c r="D69" s="101">
        <v>1330</v>
      </c>
      <c r="E69" s="101"/>
      <c r="F69" s="101">
        <f>F70+F86</f>
        <v>23875</v>
      </c>
      <c r="H69" s="107"/>
    </row>
    <row r="70" spans="1:8" s="148" customFormat="1" x14ac:dyDescent="0.25">
      <c r="A70" s="102" t="s">
        <v>72</v>
      </c>
      <c r="B70" s="103">
        <v>3</v>
      </c>
      <c r="C70" s="102" t="s">
        <v>22</v>
      </c>
      <c r="D70" s="104">
        <v>1330</v>
      </c>
      <c r="E70" s="108"/>
      <c r="F70" s="108">
        <f>F73+F74+F76+F77+F78+F79+F81+F82+F83+F85+F84</f>
        <v>21875</v>
      </c>
    </row>
    <row r="71" spans="1:8" s="148" customFormat="1" x14ac:dyDescent="0.25">
      <c r="A71" s="105" t="s">
        <v>72</v>
      </c>
      <c r="B71" s="103">
        <v>32</v>
      </c>
      <c r="C71" s="105" t="s">
        <v>33</v>
      </c>
      <c r="D71" s="104">
        <v>1330</v>
      </c>
      <c r="E71" s="104"/>
      <c r="F71" s="104">
        <v>21875</v>
      </c>
      <c r="G71" s="153"/>
    </row>
    <row r="72" spans="1:8" s="148" customFormat="1" hidden="1" x14ac:dyDescent="0.25">
      <c r="A72" s="105"/>
      <c r="B72" s="103">
        <v>321</v>
      </c>
      <c r="C72" s="105" t="s">
        <v>174</v>
      </c>
      <c r="D72" s="104"/>
      <c r="E72" s="104"/>
      <c r="F72" s="104">
        <v>300</v>
      </c>
    </row>
    <row r="73" spans="1:8" hidden="1" x14ac:dyDescent="0.25">
      <c r="A73" s="106"/>
      <c r="B73" s="150">
        <v>3211</v>
      </c>
      <c r="C73" s="106" t="s">
        <v>134</v>
      </c>
      <c r="D73" s="151"/>
      <c r="E73" s="151">
        <f>F73-D73</f>
        <v>100</v>
      </c>
      <c r="F73" s="151">
        <v>100</v>
      </c>
    </row>
    <row r="74" spans="1:8" hidden="1" x14ac:dyDescent="0.25">
      <c r="A74" s="106"/>
      <c r="B74" s="150">
        <v>3214</v>
      </c>
      <c r="C74" s="106" t="s">
        <v>136</v>
      </c>
      <c r="D74" s="151"/>
      <c r="E74" s="151">
        <f t="shared" ref="E74:E89" si="0">F74-D74</f>
        <v>200</v>
      </c>
      <c r="F74" s="151">
        <v>200</v>
      </c>
    </row>
    <row r="75" spans="1:8" s="148" customFormat="1" hidden="1" x14ac:dyDescent="0.25">
      <c r="A75" s="105" t="s">
        <v>72</v>
      </c>
      <c r="B75" s="103">
        <v>322</v>
      </c>
      <c r="C75" s="105" t="s">
        <v>129</v>
      </c>
      <c r="D75" s="104">
        <v>1330</v>
      </c>
      <c r="E75" s="151"/>
      <c r="F75" s="108"/>
    </row>
    <row r="76" spans="1:8" s="148" customFormat="1" hidden="1" x14ac:dyDescent="0.25">
      <c r="A76" s="105"/>
      <c r="B76" s="150">
        <v>3221</v>
      </c>
      <c r="C76" s="106" t="s">
        <v>138</v>
      </c>
      <c r="D76" s="104"/>
      <c r="E76" s="151">
        <f t="shared" si="0"/>
        <v>3000</v>
      </c>
      <c r="F76" s="110">
        <v>3000</v>
      </c>
    </row>
    <row r="77" spans="1:8" hidden="1" x14ac:dyDescent="0.25">
      <c r="A77" s="106"/>
      <c r="B77" s="150">
        <v>3222</v>
      </c>
      <c r="C77" s="106" t="s">
        <v>140</v>
      </c>
      <c r="D77" s="151">
        <v>1330</v>
      </c>
      <c r="E77" s="151">
        <f t="shared" si="0"/>
        <v>1670</v>
      </c>
      <c r="F77" s="110">
        <v>3000</v>
      </c>
    </row>
    <row r="78" spans="1:8" hidden="1" x14ac:dyDescent="0.25">
      <c r="A78" s="106"/>
      <c r="B78" s="150">
        <v>3223</v>
      </c>
      <c r="C78" s="106" t="s">
        <v>155</v>
      </c>
      <c r="D78" s="151"/>
      <c r="E78" s="151">
        <f t="shared" si="0"/>
        <v>4000</v>
      </c>
      <c r="F78" s="110">
        <v>4000</v>
      </c>
    </row>
    <row r="79" spans="1:8" hidden="1" x14ac:dyDescent="0.25">
      <c r="A79" s="106"/>
      <c r="B79" s="150">
        <v>3225</v>
      </c>
      <c r="C79" s="106" t="s">
        <v>157</v>
      </c>
      <c r="D79" s="151"/>
      <c r="E79" s="151">
        <f t="shared" si="0"/>
        <v>2075</v>
      </c>
      <c r="F79" s="110">
        <v>2075</v>
      </c>
    </row>
    <row r="80" spans="1:8" hidden="1" x14ac:dyDescent="0.25">
      <c r="A80" s="106"/>
      <c r="B80" s="103">
        <v>323</v>
      </c>
      <c r="C80" s="105" t="s">
        <v>141</v>
      </c>
      <c r="D80" s="151"/>
      <c r="E80" s="151"/>
      <c r="F80" s="110"/>
    </row>
    <row r="81" spans="1:8" hidden="1" x14ac:dyDescent="0.25">
      <c r="A81" s="106"/>
      <c r="B81" s="150">
        <v>3232</v>
      </c>
      <c r="C81" s="106" t="s">
        <v>143</v>
      </c>
      <c r="D81" s="151"/>
      <c r="E81" s="151">
        <f t="shared" si="0"/>
        <v>4400</v>
      </c>
      <c r="F81" s="110">
        <v>4400</v>
      </c>
    </row>
    <row r="82" spans="1:8" hidden="1" x14ac:dyDescent="0.25">
      <c r="A82" s="106"/>
      <c r="B82" s="150">
        <v>3234</v>
      </c>
      <c r="C82" s="106" t="s">
        <v>164</v>
      </c>
      <c r="D82" s="151"/>
      <c r="E82" s="151">
        <f t="shared" si="0"/>
        <v>4000</v>
      </c>
      <c r="F82" s="110">
        <v>4000</v>
      </c>
    </row>
    <row r="83" spans="1:8" hidden="1" x14ac:dyDescent="0.25">
      <c r="A83" s="106"/>
      <c r="B83" s="150">
        <v>3236</v>
      </c>
      <c r="C83" s="106" t="s">
        <v>168</v>
      </c>
      <c r="D83" s="151"/>
      <c r="E83" s="151">
        <f t="shared" si="0"/>
        <v>300</v>
      </c>
      <c r="F83" s="110">
        <v>300</v>
      </c>
    </row>
    <row r="84" spans="1:8" hidden="1" x14ac:dyDescent="0.25">
      <c r="A84" s="106"/>
      <c r="B84" s="150">
        <v>3237</v>
      </c>
      <c r="C84" s="106" t="s">
        <v>145</v>
      </c>
      <c r="D84" s="151"/>
      <c r="E84" s="151">
        <f t="shared" si="0"/>
        <v>500</v>
      </c>
      <c r="F84" s="110">
        <v>500</v>
      </c>
    </row>
    <row r="85" spans="1:8" hidden="1" x14ac:dyDescent="0.25">
      <c r="A85" s="106"/>
      <c r="B85" s="150">
        <v>3239</v>
      </c>
      <c r="C85" s="106" t="s">
        <v>147</v>
      </c>
      <c r="D85" s="151"/>
      <c r="E85" s="151">
        <f t="shared" si="0"/>
        <v>300</v>
      </c>
      <c r="F85" s="110">
        <v>300</v>
      </c>
    </row>
    <row r="86" spans="1:8" s="138" customFormat="1" ht="15" customHeight="1" x14ac:dyDescent="0.25">
      <c r="A86" s="105" t="s">
        <v>72</v>
      </c>
      <c r="B86" s="103">
        <v>4</v>
      </c>
      <c r="C86" s="105" t="s">
        <v>24</v>
      </c>
      <c r="D86" s="104">
        <v>100</v>
      </c>
      <c r="E86" s="151"/>
      <c r="F86" s="108">
        <v>2000</v>
      </c>
    </row>
    <row r="87" spans="1:8" s="138" customFormat="1" ht="15" customHeight="1" x14ac:dyDescent="0.25">
      <c r="A87" s="105" t="s">
        <v>72</v>
      </c>
      <c r="B87" s="103">
        <v>42</v>
      </c>
      <c r="C87" s="105" t="s">
        <v>50</v>
      </c>
      <c r="D87" s="104">
        <v>100</v>
      </c>
      <c r="E87" s="151"/>
      <c r="F87" s="108">
        <v>2000</v>
      </c>
    </row>
    <row r="88" spans="1:8" s="138" customFormat="1" ht="15" hidden="1" customHeight="1" x14ac:dyDescent="0.25">
      <c r="A88" s="105" t="s">
        <v>72</v>
      </c>
      <c r="B88" s="103">
        <v>422</v>
      </c>
      <c r="C88" s="105" t="s">
        <v>148</v>
      </c>
      <c r="D88" s="104">
        <v>100</v>
      </c>
      <c r="E88" s="151"/>
      <c r="F88" s="108"/>
    </row>
    <row r="89" spans="1:8" s="154" customFormat="1" ht="15" hidden="1" customHeight="1" x14ac:dyDescent="0.25">
      <c r="A89" s="106"/>
      <c r="B89" s="150">
        <v>4227</v>
      </c>
      <c r="C89" s="106" t="s">
        <v>175</v>
      </c>
      <c r="D89" s="151">
        <v>100</v>
      </c>
      <c r="E89" s="151">
        <f t="shared" si="0"/>
        <v>1900</v>
      </c>
      <c r="F89" s="110">
        <v>2000</v>
      </c>
    </row>
    <row r="90" spans="1:8" x14ac:dyDescent="0.25">
      <c r="A90" s="99" t="s">
        <v>85</v>
      </c>
      <c r="B90" s="100" t="s">
        <v>61</v>
      </c>
      <c r="C90" s="109" t="s">
        <v>94</v>
      </c>
      <c r="D90" s="101">
        <v>138700</v>
      </c>
      <c r="E90" s="101"/>
      <c r="F90" s="101">
        <v>136690</v>
      </c>
      <c r="H90" s="107"/>
    </row>
    <row r="91" spans="1:8" s="148" customFormat="1" x14ac:dyDescent="0.25">
      <c r="A91" s="102" t="s">
        <v>72</v>
      </c>
      <c r="B91" s="103">
        <v>3</v>
      </c>
      <c r="C91" s="102" t="s">
        <v>22</v>
      </c>
      <c r="D91" s="104">
        <f>D92+D119</f>
        <v>138700</v>
      </c>
      <c r="E91" s="108"/>
      <c r="F91" s="108">
        <f>F94+F95+F96+F98+F99+F100+F101+F103+F104+F105+F106+F107+F108+F109+F110+F111+F112+F113+F115+F116+F117+F118+F121+F122</f>
        <v>136690</v>
      </c>
      <c r="G91" s="153"/>
    </row>
    <row r="92" spans="1:8" s="148" customFormat="1" x14ac:dyDescent="0.25">
      <c r="A92" s="105" t="s">
        <v>72</v>
      </c>
      <c r="B92" s="103">
        <v>32</v>
      </c>
      <c r="C92" s="105" t="s">
        <v>33</v>
      </c>
      <c r="D92" s="104">
        <f>D93+D97+D102+D114</f>
        <v>138640</v>
      </c>
      <c r="E92" s="104"/>
      <c r="F92" s="104">
        <v>136460</v>
      </c>
    </row>
    <row r="93" spans="1:8" s="148" customFormat="1" hidden="1" x14ac:dyDescent="0.25">
      <c r="A93" s="105" t="s">
        <v>72</v>
      </c>
      <c r="B93" s="103">
        <v>321</v>
      </c>
      <c r="C93" s="105" t="s">
        <v>132</v>
      </c>
      <c r="D93" s="104">
        <f>D94+D95+D96</f>
        <v>3840</v>
      </c>
      <c r="E93" s="108"/>
      <c r="F93" s="108"/>
    </row>
    <row r="94" spans="1:8" hidden="1" x14ac:dyDescent="0.25">
      <c r="A94" s="106" t="s">
        <v>176</v>
      </c>
      <c r="B94" s="150">
        <v>3211</v>
      </c>
      <c r="C94" s="106" t="s">
        <v>134</v>
      </c>
      <c r="D94" s="151">
        <v>2650</v>
      </c>
      <c r="E94" s="110">
        <f t="shared" ref="E94:E101" si="1">F94-D94</f>
        <v>50</v>
      </c>
      <c r="F94" s="110">
        <v>2700</v>
      </c>
    </row>
    <row r="95" spans="1:8" hidden="1" x14ac:dyDescent="0.25">
      <c r="A95" s="106" t="s">
        <v>177</v>
      </c>
      <c r="B95" s="150">
        <v>3213</v>
      </c>
      <c r="C95" s="106" t="s">
        <v>178</v>
      </c>
      <c r="D95" s="151">
        <v>530</v>
      </c>
      <c r="E95" s="110">
        <f t="shared" si="1"/>
        <v>0</v>
      </c>
      <c r="F95" s="110">
        <v>530</v>
      </c>
    </row>
    <row r="96" spans="1:8" hidden="1" x14ac:dyDescent="0.25">
      <c r="A96" s="106" t="s">
        <v>179</v>
      </c>
      <c r="B96" s="150">
        <v>3214</v>
      </c>
      <c r="C96" s="106" t="s">
        <v>136</v>
      </c>
      <c r="D96" s="151">
        <v>660</v>
      </c>
      <c r="E96" s="110">
        <f t="shared" si="1"/>
        <v>0</v>
      </c>
      <c r="F96" s="110">
        <v>660</v>
      </c>
    </row>
    <row r="97" spans="1:6" s="148" customFormat="1" hidden="1" x14ac:dyDescent="0.25">
      <c r="A97" s="105" t="s">
        <v>72</v>
      </c>
      <c r="B97" s="103">
        <v>322</v>
      </c>
      <c r="C97" s="105" t="s">
        <v>129</v>
      </c>
      <c r="D97" s="104">
        <f>D98+D99+D100+D101</f>
        <v>59500</v>
      </c>
      <c r="E97" s="110"/>
      <c r="F97" s="108"/>
    </row>
    <row r="98" spans="1:6" hidden="1" x14ac:dyDescent="0.25">
      <c r="A98" s="106" t="s">
        <v>180</v>
      </c>
      <c r="B98" s="150">
        <v>3221</v>
      </c>
      <c r="C98" s="106" t="s">
        <v>138</v>
      </c>
      <c r="D98" s="151">
        <v>11950</v>
      </c>
      <c r="E98" s="110">
        <f t="shared" si="1"/>
        <v>0</v>
      </c>
      <c r="F98" s="110">
        <v>11950</v>
      </c>
    </row>
    <row r="99" spans="1:6" hidden="1" x14ac:dyDescent="0.25">
      <c r="A99" s="106" t="s">
        <v>181</v>
      </c>
      <c r="B99" s="150">
        <v>3223</v>
      </c>
      <c r="C99" s="106" t="s">
        <v>155</v>
      </c>
      <c r="D99" s="151">
        <v>46500</v>
      </c>
      <c r="E99" s="110">
        <f t="shared" si="1"/>
        <v>-6500</v>
      </c>
      <c r="F99" s="110">
        <v>40000</v>
      </c>
    </row>
    <row r="100" spans="1:6" hidden="1" x14ac:dyDescent="0.25">
      <c r="A100" s="106" t="s">
        <v>182</v>
      </c>
      <c r="B100" s="150">
        <v>3224</v>
      </c>
      <c r="C100" s="106" t="s">
        <v>183</v>
      </c>
      <c r="D100" s="151">
        <v>650</v>
      </c>
      <c r="E100" s="110">
        <f t="shared" si="1"/>
        <v>50</v>
      </c>
      <c r="F100" s="110">
        <v>700</v>
      </c>
    </row>
    <row r="101" spans="1:6" hidden="1" x14ac:dyDescent="0.25">
      <c r="A101" s="106" t="s">
        <v>184</v>
      </c>
      <c r="B101" s="150">
        <v>3225</v>
      </c>
      <c r="C101" s="106" t="s">
        <v>157</v>
      </c>
      <c r="D101" s="151">
        <v>400</v>
      </c>
      <c r="E101" s="110">
        <f t="shared" si="1"/>
        <v>0</v>
      </c>
      <c r="F101" s="110">
        <v>400</v>
      </c>
    </row>
    <row r="102" spans="1:6" s="148" customFormat="1" hidden="1" x14ac:dyDescent="0.25">
      <c r="A102" s="105" t="s">
        <v>72</v>
      </c>
      <c r="B102" s="103">
        <v>323</v>
      </c>
      <c r="C102" s="105" t="s">
        <v>141</v>
      </c>
      <c r="D102" s="104">
        <f>SUM(D103:D113)</f>
        <v>72520</v>
      </c>
      <c r="E102" s="110"/>
      <c r="F102" s="108"/>
    </row>
    <row r="103" spans="1:6" hidden="1" x14ac:dyDescent="0.25">
      <c r="A103" s="106" t="s">
        <v>185</v>
      </c>
      <c r="B103" s="150">
        <v>3231</v>
      </c>
      <c r="C103" s="106" t="s">
        <v>186</v>
      </c>
      <c r="D103" s="151">
        <v>45120</v>
      </c>
      <c r="E103" s="110">
        <f>F103-D103</f>
        <v>880</v>
      </c>
      <c r="F103" s="110">
        <v>46000</v>
      </c>
    </row>
    <row r="104" spans="1:6" hidden="1" x14ac:dyDescent="0.25">
      <c r="A104" s="106" t="s">
        <v>187</v>
      </c>
      <c r="B104" s="150">
        <v>3231</v>
      </c>
      <c r="C104" s="106" t="s">
        <v>188</v>
      </c>
      <c r="D104" s="151">
        <v>2920</v>
      </c>
      <c r="E104" s="110">
        <f t="shared" ref="E104:E106" si="2">F104-D104</f>
        <v>80</v>
      </c>
      <c r="F104" s="110">
        <v>3000</v>
      </c>
    </row>
    <row r="105" spans="1:6" hidden="1" x14ac:dyDescent="0.25">
      <c r="A105" s="106" t="s">
        <v>189</v>
      </c>
      <c r="B105" s="150">
        <v>3231</v>
      </c>
      <c r="C105" s="106" t="s">
        <v>190</v>
      </c>
      <c r="D105" s="151">
        <v>930</v>
      </c>
      <c r="E105" s="110">
        <f t="shared" si="2"/>
        <v>-430</v>
      </c>
      <c r="F105" s="110">
        <v>500</v>
      </c>
    </row>
    <row r="106" spans="1:6" hidden="1" x14ac:dyDescent="0.25">
      <c r="A106" s="106" t="s">
        <v>191</v>
      </c>
      <c r="B106" s="150">
        <v>3232</v>
      </c>
      <c r="C106" s="106" t="s">
        <v>143</v>
      </c>
      <c r="D106" s="151">
        <v>6640</v>
      </c>
      <c r="E106" s="110">
        <f t="shared" si="2"/>
        <v>3470</v>
      </c>
      <c r="F106" s="110">
        <v>10110</v>
      </c>
    </row>
    <row r="107" spans="1:6" hidden="1" x14ac:dyDescent="0.25">
      <c r="A107" s="106" t="s">
        <v>192</v>
      </c>
      <c r="B107" s="150">
        <v>3233</v>
      </c>
      <c r="C107" s="106" t="s">
        <v>193</v>
      </c>
      <c r="D107" s="151">
        <v>60</v>
      </c>
      <c r="E107" s="110">
        <f>F107-D107</f>
        <v>640</v>
      </c>
      <c r="F107" s="110">
        <v>700</v>
      </c>
    </row>
    <row r="108" spans="1:6" hidden="1" x14ac:dyDescent="0.25">
      <c r="A108" s="106" t="s">
        <v>194</v>
      </c>
      <c r="B108" s="150">
        <v>3234</v>
      </c>
      <c r="C108" s="106" t="s">
        <v>164</v>
      </c>
      <c r="D108" s="151">
        <v>8760</v>
      </c>
      <c r="E108" s="110">
        <f t="shared" ref="E108:E109" si="3">F108-D108</f>
        <v>-1760</v>
      </c>
      <c r="F108" s="110">
        <v>7000</v>
      </c>
    </row>
    <row r="109" spans="1:6" hidden="1" x14ac:dyDescent="0.25">
      <c r="A109" s="106" t="s">
        <v>195</v>
      </c>
      <c r="B109" s="150">
        <v>3235</v>
      </c>
      <c r="C109" s="106" t="s">
        <v>166</v>
      </c>
      <c r="D109" s="151">
        <v>1060</v>
      </c>
      <c r="E109" s="110">
        <f t="shared" si="3"/>
        <v>40</v>
      </c>
      <c r="F109" s="110">
        <v>1100</v>
      </c>
    </row>
    <row r="110" spans="1:6" hidden="1" x14ac:dyDescent="0.25">
      <c r="A110" s="106" t="s">
        <v>196</v>
      </c>
      <c r="B110" s="150">
        <v>3236</v>
      </c>
      <c r="C110" s="106" t="s">
        <v>168</v>
      </c>
      <c r="D110" s="151">
        <v>800</v>
      </c>
      <c r="E110" s="110">
        <f>F110-D110</f>
        <v>500</v>
      </c>
      <c r="F110" s="110">
        <v>1300</v>
      </c>
    </row>
    <row r="111" spans="1:6" hidden="1" x14ac:dyDescent="0.25">
      <c r="A111" s="106" t="s">
        <v>197</v>
      </c>
      <c r="B111" s="150">
        <v>3237</v>
      </c>
      <c r="C111" s="106" t="s">
        <v>145</v>
      </c>
      <c r="D111" s="151">
        <v>1330</v>
      </c>
      <c r="E111" s="110">
        <f t="shared" ref="E111:E113" si="4">F111-D111</f>
        <v>70</v>
      </c>
      <c r="F111" s="110">
        <v>1400</v>
      </c>
    </row>
    <row r="112" spans="1:6" hidden="1" x14ac:dyDescent="0.25">
      <c r="A112" s="106" t="s">
        <v>198</v>
      </c>
      <c r="B112" s="150">
        <v>3238</v>
      </c>
      <c r="C112" s="106" t="s">
        <v>199</v>
      </c>
      <c r="D112" s="151">
        <v>4110</v>
      </c>
      <c r="E112" s="110">
        <f t="shared" si="4"/>
        <v>390</v>
      </c>
      <c r="F112" s="110">
        <v>4500</v>
      </c>
    </row>
    <row r="113" spans="1:6" hidden="1" x14ac:dyDescent="0.25">
      <c r="A113" s="106" t="s">
        <v>200</v>
      </c>
      <c r="B113" s="150">
        <v>3239</v>
      </c>
      <c r="C113" s="106" t="s">
        <v>147</v>
      </c>
      <c r="D113" s="151">
        <v>790</v>
      </c>
      <c r="E113" s="110">
        <f t="shared" si="4"/>
        <v>10</v>
      </c>
      <c r="F113" s="110">
        <v>800</v>
      </c>
    </row>
    <row r="114" spans="1:6" s="148" customFormat="1" hidden="1" x14ac:dyDescent="0.25">
      <c r="A114" s="105" t="s">
        <v>72</v>
      </c>
      <c r="B114" s="103">
        <v>329</v>
      </c>
      <c r="C114" s="105" t="s">
        <v>169</v>
      </c>
      <c r="D114" s="104">
        <f>SUM(D115:D118)</f>
        <v>2780</v>
      </c>
      <c r="E114" s="110"/>
      <c r="F114" s="108"/>
    </row>
    <row r="115" spans="1:6" hidden="1" x14ac:dyDescent="0.25">
      <c r="A115" s="106" t="s">
        <v>201</v>
      </c>
      <c r="B115" s="150">
        <v>3292</v>
      </c>
      <c r="C115" s="106" t="s">
        <v>202</v>
      </c>
      <c r="D115" s="151">
        <v>2390</v>
      </c>
      <c r="E115" s="110">
        <f>F115-D115</f>
        <v>-140</v>
      </c>
      <c r="F115" s="110">
        <v>2250</v>
      </c>
    </row>
    <row r="116" spans="1:6" hidden="1" x14ac:dyDescent="0.25">
      <c r="A116" s="106" t="s">
        <v>203</v>
      </c>
      <c r="B116" s="150">
        <v>3294</v>
      </c>
      <c r="C116" s="106" t="s">
        <v>204</v>
      </c>
      <c r="D116" s="151">
        <v>200</v>
      </c>
      <c r="E116" s="110"/>
      <c r="F116" s="110">
        <v>200</v>
      </c>
    </row>
    <row r="117" spans="1:6" hidden="1" x14ac:dyDescent="0.25">
      <c r="A117" s="106" t="s">
        <v>205</v>
      </c>
      <c r="B117" s="150">
        <v>3295</v>
      </c>
      <c r="C117" s="106" t="s">
        <v>206</v>
      </c>
      <c r="D117" s="151">
        <v>60</v>
      </c>
      <c r="E117" s="110"/>
      <c r="F117" s="110">
        <v>60</v>
      </c>
    </row>
    <row r="118" spans="1:6" hidden="1" x14ac:dyDescent="0.25">
      <c r="A118" s="106" t="s">
        <v>207</v>
      </c>
      <c r="B118" s="150">
        <v>3299</v>
      </c>
      <c r="C118" s="106" t="s">
        <v>169</v>
      </c>
      <c r="D118" s="151">
        <v>130</v>
      </c>
      <c r="E118" s="110">
        <f>F118-D118</f>
        <v>470</v>
      </c>
      <c r="F118" s="110">
        <v>600</v>
      </c>
    </row>
    <row r="119" spans="1:6" s="138" customFormat="1" ht="15" customHeight="1" x14ac:dyDescent="0.25">
      <c r="A119" s="105" t="s">
        <v>72</v>
      </c>
      <c r="B119" s="103">
        <v>34</v>
      </c>
      <c r="C119" s="105" t="s">
        <v>70</v>
      </c>
      <c r="D119" s="104">
        <v>60</v>
      </c>
      <c r="E119" s="108"/>
      <c r="F119" s="108">
        <f>F121+F122</f>
        <v>230</v>
      </c>
    </row>
    <row r="120" spans="1:6" s="138" customFormat="1" ht="15" customHeight="1" x14ac:dyDescent="0.25">
      <c r="A120" s="105" t="s">
        <v>72</v>
      </c>
      <c r="B120" s="103">
        <v>343</v>
      </c>
      <c r="C120" s="105" t="s">
        <v>208</v>
      </c>
      <c r="D120" s="104">
        <v>60</v>
      </c>
      <c r="E120" s="108"/>
      <c r="F120" s="108"/>
    </row>
    <row r="121" spans="1:6" s="154" customFormat="1" ht="15" hidden="1" customHeight="1" x14ac:dyDescent="0.25">
      <c r="A121" s="106" t="s">
        <v>209</v>
      </c>
      <c r="B121" s="150">
        <v>3431</v>
      </c>
      <c r="C121" s="106" t="s">
        <v>210</v>
      </c>
      <c r="D121" s="151">
        <v>60</v>
      </c>
      <c r="E121" s="110"/>
      <c r="F121" s="110">
        <v>60</v>
      </c>
    </row>
    <row r="122" spans="1:6" s="154" customFormat="1" ht="15" hidden="1" customHeight="1" x14ac:dyDescent="0.25">
      <c r="A122" s="106"/>
      <c r="B122" s="150">
        <v>3433</v>
      </c>
      <c r="C122" s="106" t="s">
        <v>211</v>
      </c>
      <c r="D122" s="151"/>
      <c r="E122" s="110">
        <v>170</v>
      </c>
      <c r="F122" s="110">
        <v>170</v>
      </c>
    </row>
    <row r="123" spans="1:6" s="154" customFormat="1" ht="15" customHeight="1" x14ac:dyDescent="0.25">
      <c r="A123" s="112" t="s">
        <v>85</v>
      </c>
      <c r="B123" s="113" t="s">
        <v>99</v>
      </c>
      <c r="C123" s="112" t="s">
        <v>329</v>
      </c>
      <c r="D123" s="111"/>
      <c r="E123" s="111"/>
      <c r="F123" s="111">
        <v>65000</v>
      </c>
    </row>
    <row r="124" spans="1:6" s="154" customFormat="1" ht="15" customHeight="1" x14ac:dyDescent="0.25">
      <c r="A124" s="176"/>
      <c r="B124" s="103">
        <v>3</v>
      </c>
      <c r="C124" s="102" t="s">
        <v>22</v>
      </c>
      <c r="D124" s="167"/>
      <c r="E124" s="167"/>
      <c r="F124" s="167"/>
    </row>
    <row r="125" spans="1:6" s="154" customFormat="1" ht="15" customHeight="1" x14ac:dyDescent="0.25">
      <c r="A125" s="106"/>
      <c r="B125" s="103">
        <v>32</v>
      </c>
      <c r="C125" s="105" t="s">
        <v>33</v>
      </c>
      <c r="D125" s="151"/>
      <c r="E125" s="110"/>
      <c r="F125" s="110">
        <v>65000</v>
      </c>
    </row>
    <row r="126" spans="1:6" s="154" customFormat="1" ht="15" hidden="1" customHeight="1" x14ac:dyDescent="0.25">
      <c r="A126" s="106"/>
      <c r="B126" s="150"/>
      <c r="C126" s="106"/>
      <c r="D126" s="151"/>
      <c r="E126" s="110"/>
      <c r="F126" s="110"/>
    </row>
    <row r="127" spans="1:6" s="154" customFormat="1" ht="13.2" x14ac:dyDescent="0.25">
      <c r="A127" s="99" t="s">
        <v>85</v>
      </c>
      <c r="B127" s="100" t="s">
        <v>95</v>
      </c>
      <c r="C127" s="99" t="s">
        <v>96</v>
      </c>
      <c r="D127" s="111">
        <v>810270</v>
      </c>
      <c r="E127" s="111"/>
      <c r="F127" s="111">
        <f>F131+F132+F133+F134+F136+F138+F139+F142+F144+F146+F147+F150</f>
        <v>836000</v>
      </c>
    </row>
    <row r="128" spans="1:6" s="138" customFormat="1" ht="15" customHeight="1" x14ac:dyDescent="0.25">
      <c r="A128" s="105" t="s">
        <v>72</v>
      </c>
      <c r="B128" s="103">
        <v>3</v>
      </c>
      <c r="C128" s="105" t="s">
        <v>22</v>
      </c>
      <c r="D128" s="104">
        <f>D129+D140</f>
        <v>810270</v>
      </c>
      <c r="E128" s="108"/>
      <c r="F128" s="108"/>
    </row>
    <row r="129" spans="1:6" s="138" customFormat="1" ht="15" customHeight="1" x14ac:dyDescent="0.25">
      <c r="A129" s="105" t="s">
        <v>72</v>
      </c>
      <c r="B129" s="103">
        <v>31</v>
      </c>
      <c r="C129" s="105" t="s">
        <v>23</v>
      </c>
      <c r="D129" s="104">
        <f>D130+D135+D137</f>
        <v>778420</v>
      </c>
      <c r="E129" s="108"/>
      <c r="F129" s="108">
        <f>F131+F133+F134+F136+F138</f>
        <v>804000</v>
      </c>
    </row>
    <row r="130" spans="1:6" s="138" customFormat="1" ht="15" hidden="1" customHeight="1" x14ac:dyDescent="0.25">
      <c r="A130" s="105" t="s">
        <v>72</v>
      </c>
      <c r="B130" s="103">
        <v>311</v>
      </c>
      <c r="C130" s="105" t="s">
        <v>212</v>
      </c>
      <c r="D130" s="104">
        <f>D131+D132+D133+D134</f>
        <v>646360</v>
      </c>
      <c r="E130" s="108"/>
      <c r="F130" s="108"/>
    </row>
    <row r="131" spans="1:6" s="154" customFormat="1" ht="15" hidden="1" customHeight="1" x14ac:dyDescent="0.25">
      <c r="A131" s="106" t="s">
        <v>213</v>
      </c>
      <c r="B131" s="150">
        <v>3111</v>
      </c>
      <c r="C131" s="106" t="s">
        <v>214</v>
      </c>
      <c r="D131" s="151">
        <v>637070</v>
      </c>
      <c r="E131" s="110">
        <f>F131-D131</f>
        <v>17930</v>
      </c>
      <c r="F131" s="110">
        <v>655000</v>
      </c>
    </row>
    <row r="132" spans="1:6" s="154" customFormat="1" ht="15" hidden="1" customHeight="1" x14ac:dyDescent="0.25">
      <c r="A132" s="106" t="s">
        <v>215</v>
      </c>
      <c r="B132" s="150">
        <v>3111</v>
      </c>
      <c r="C132" s="106" t="s">
        <v>216</v>
      </c>
      <c r="D132" s="151">
        <v>0</v>
      </c>
      <c r="E132" s="110"/>
      <c r="F132" s="110"/>
    </row>
    <row r="133" spans="1:6" s="154" customFormat="1" ht="15" hidden="1" customHeight="1" x14ac:dyDescent="0.25">
      <c r="A133" s="106" t="s">
        <v>217</v>
      </c>
      <c r="B133" s="150">
        <v>3113</v>
      </c>
      <c r="C133" s="106" t="s">
        <v>218</v>
      </c>
      <c r="D133" s="151">
        <v>3980</v>
      </c>
      <c r="E133" s="110">
        <f t="shared" ref="E133:E142" si="5">F133-D133</f>
        <v>1020</v>
      </c>
      <c r="F133" s="110">
        <v>5000</v>
      </c>
    </row>
    <row r="134" spans="1:6" s="154" customFormat="1" ht="15" hidden="1" customHeight="1" x14ac:dyDescent="0.25">
      <c r="A134" s="106" t="s">
        <v>219</v>
      </c>
      <c r="B134" s="150">
        <v>3114</v>
      </c>
      <c r="C134" s="106" t="s">
        <v>220</v>
      </c>
      <c r="D134" s="151">
        <v>5310</v>
      </c>
      <c r="E134" s="110">
        <f t="shared" si="5"/>
        <v>690</v>
      </c>
      <c r="F134" s="110">
        <v>6000</v>
      </c>
    </row>
    <row r="135" spans="1:6" s="138" customFormat="1" ht="15" hidden="1" customHeight="1" x14ac:dyDescent="0.25">
      <c r="A135" s="105" t="s">
        <v>72</v>
      </c>
      <c r="B135" s="103">
        <v>312</v>
      </c>
      <c r="C135" s="105" t="s">
        <v>221</v>
      </c>
      <c r="D135" s="104">
        <v>26550</v>
      </c>
      <c r="E135" s="110"/>
      <c r="F135" s="108"/>
    </row>
    <row r="136" spans="1:6" s="154" customFormat="1" ht="15" hidden="1" customHeight="1" x14ac:dyDescent="0.25">
      <c r="A136" s="106" t="s">
        <v>222</v>
      </c>
      <c r="B136" s="150">
        <v>3121</v>
      </c>
      <c r="C136" s="106" t="s">
        <v>221</v>
      </c>
      <c r="D136" s="151">
        <v>26550</v>
      </c>
      <c r="E136" s="110">
        <f t="shared" si="5"/>
        <v>3450</v>
      </c>
      <c r="F136" s="110">
        <v>30000</v>
      </c>
    </row>
    <row r="137" spans="1:6" s="138" customFormat="1" ht="15" hidden="1" customHeight="1" x14ac:dyDescent="0.25">
      <c r="A137" s="105" t="s">
        <v>72</v>
      </c>
      <c r="B137" s="103">
        <v>313</v>
      </c>
      <c r="C137" s="105" t="s">
        <v>223</v>
      </c>
      <c r="D137" s="104">
        <v>105510</v>
      </c>
      <c r="E137" s="110"/>
      <c r="F137" s="108"/>
    </row>
    <row r="138" spans="1:6" s="154" customFormat="1" ht="15" hidden="1" customHeight="1" x14ac:dyDescent="0.25">
      <c r="A138" s="106" t="s">
        <v>224</v>
      </c>
      <c r="B138" s="150">
        <v>3132</v>
      </c>
      <c r="C138" s="106" t="s">
        <v>225</v>
      </c>
      <c r="D138" s="151">
        <v>105510</v>
      </c>
      <c r="E138" s="110">
        <f t="shared" si="5"/>
        <v>2490</v>
      </c>
      <c r="F138" s="110">
        <v>108000</v>
      </c>
    </row>
    <row r="139" spans="1:6" s="154" customFormat="1" ht="15" hidden="1" customHeight="1" x14ac:dyDescent="0.25">
      <c r="A139" s="106" t="s">
        <v>226</v>
      </c>
      <c r="B139" s="150">
        <v>3132</v>
      </c>
      <c r="C139" s="106" t="s">
        <v>227</v>
      </c>
      <c r="D139" s="151">
        <v>0</v>
      </c>
      <c r="E139" s="110"/>
      <c r="F139" s="110"/>
    </row>
    <row r="140" spans="1:6" s="138" customFormat="1" ht="15" customHeight="1" x14ac:dyDescent="0.25">
      <c r="A140" s="105" t="s">
        <v>72</v>
      </c>
      <c r="B140" s="103">
        <v>32</v>
      </c>
      <c r="C140" s="105" t="s">
        <v>33</v>
      </c>
      <c r="D140" s="104">
        <v>31850</v>
      </c>
      <c r="E140" s="110"/>
      <c r="F140" s="108">
        <f>F142+F144+F146</f>
        <v>32000</v>
      </c>
    </row>
    <row r="141" spans="1:6" s="138" customFormat="1" ht="15" customHeight="1" x14ac:dyDescent="0.25">
      <c r="A141" s="105" t="s">
        <v>72</v>
      </c>
      <c r="B141" s="103">
        <v>321</v>
      </c>
      <c r="C141" s="105" t="s">
        <v>132</v>
      </c>
      <c r="D141" s="104">
        <v>27870</v>
      </c>
      <c r="E141" s="110"/>
      <c r="F141" s="108"/>
    </row>
    <row r="142" spans="1:6" s="154" customFormat="1" ht="15" hidden="1" customHeight="1" x14ac:dyDescent="0.25">
      <c r="A142" s="106" t="s">
        <v>228</v>
      </c>
      <c r="B142" s="150">
        <v>3212</v>
      </c>
      <c r="C142" s="106" t="s">
        <v>229</v>
      </c>
      <c r="D142" s="151">
        <v>27870</v>
      </c>
      <c r="E142" s="110">
        <f t="shared" si="5"/>
        <v>130</v>
      </c>
      <c r="F142" s="110">
        <v>28000</v>
      </c>
    </row>
    <row r="143" spans="1:6" s="138" customFormat="1" ht="15" hidden="1" customHeight="1" x14ac:dyDescent="0.25">
      <c r="A143" s="105" t="s">
        <v>72</v>
      </c>
      <c r="B143" s="103">
        <v>323</v>
      </c>
      <c r="C143" s="105" t="s">
        <v>141</v>
      </c>
      <c r="D143" s="104">
        <v>660</v>
      </c>
      <c r="E143" s="110"/>
      <c r="F143" s="108"/>
    </row>
    <row r="144" spans="1:6" s="154" customFormat="1" ht="15" hidden="1" customHeight="1" x14ac:dyDescent="0.25">
      <c r="A144" s="106" t="s">
        <v>230</v>
      </c>
      <c r="B144" s="150">
        <v>3237</v>
      </c>
      <c r="C144" s="106" t="s">
        <v>145</v>
      </c>
      <c r="D144" s="151">
        <v>660</v>
      </c>
      <c r="E144" s="110">
        <v>-10</v>
      </c>
      <c r="F144" s="110">
        <v>650</v>
      </c>
    </row>
    <row r="145" spans="1:7" s="138" customFormat="1" ht="15" hidden="1" customHeight="1" x14ac:dyDescent="0.25">
      <c r="A145" s="105" t="s">
        <v>72</v>
      </c>
      <c r="B145" s="103">
        <v>329</v>
      </c>
      <c r="C145" s="105" t="s">
        <v>169</v>
      </c>
      <c r="D145" s="104">
        <v>3320</v>
      </c>
      <c r="E145" s="110"/>
      <c r="F145" s="108"/>
    </row>
    <row r="146" spans="1:7" s="154" customFormat="1" ht="15" hidden="1" customHeight="1" x14ac:dyDescent="0.25">
      <c r="A146" s="106" t="s">
        <v>231</v>
      </c>
      <c r="B146" s="150">
        <v>3295</v>
      </c>
      <c r="C146" s="106" t="s">
        <v>206</v>
      </c>
      <c r="D146" s="151">
        <v>3320</v>
      </c>
      <c r="E146" s="110">
        <v>30</v>
      </c>
      <c r="F146" s="110">
        <v>3350</v>
      </c>
    </row>
    <row r="147" spans="1:7" s="154" customFormat="1" ht="15" hidden="1" customHeight="1" x14ac:dyDescent="0.25">
      <c r="A147" s="106" t="s">
        <v>232</v>
      </c>
      <c r="B147" s="150">
        <v>3295</v>
      </c>
      <c r="C147" s="106" t="s">
        <v>233</v>
      </c>
      <c r="D147" s="151">
        <v>0</v>
      </c>
      <c r="E147" s="110"/>
      <c r="F147" s="110"/>
    </row>
    <row r="148" spans="1:7" s="138" customFormat="1" ht="15" customHeight="1" x14ac:dyDescent="0.25">
      <c r="A148" s="105" t="s">
        <v>72</v>
      </c>
      <c r="B148" s="103">
        <v>34</v>
      </c>
      <c r="C148" s="105" t="s">
        <v>70</v>
      </c>
      <c r="D148" s="104">
        <v>0</v>
      </c>
      <c r="E148" s="110"/>
      <c r="F148" s="104"/>
    </row>
    <row r="149" spans="1:7" s="138" customFormat="1" ht="15" customHeight="1" x14ac:dyDescent="0.25">
      <c r="A149" s="105" t="s">
        <v>72</v>
      </c>
      <c r="B149" s="103">
        <v>343</v>
      </c>
      <c r="C149" s="105" t="s">
        <v>208</v>
      </c>
      <c r="D149" s="104">
        <v>0</v>
      </c>
      <c r="E149" s="110"/>
      <c r="F149" s="108"/>
    </row>
    <row r="150" spans="1:7" s="154" customFormat="1" ht="13.2" hidden="1" x14ac:dyDescent="0.25">
      <c r="A150" s="106" t="s">
        <v>234</v>
      </c>
      <c r="B150" s="150">
        <v>3433</v>
      </c>
      <c r="C150" s="106" t="s">
        <v>211</v>
      </c>
      <c r="D150" s="151">
        <v>0</v>
      </c>
      <c r="E150" s="110"/>
      <c r="F150" s="110"/>
    </row>
    <row r="151" spans="1:7" s="148" customFormat="1" ht="15" customHeight="1" x14ac:dyDescent="0.25">
      <c r="A151" s="94" t="s">
        <v>82</v>
      </c>
      <c r="B151" s="97" t="s">
        <v>97</v>
      </c>
      <c r="C151" s="94" t="s">
        <v>98</v>
      </c>
      <c r="D151" s="96">
        <f>D152+D159+D186+D193</f>
        <v>119880</v>
      </c>
      <c r="E151" s="96"/>
      <c r="F151" s="96">
        <f>E152+F159+F186+F193+F152</f>
        <v>129430</v>
      </c>
    </row>
    <row r="152" spans="1:7" ht="15" customHeight="1" x14ac:dyDescent="0.25">
      <c r="A152" s="99" t="s">
        <v>85</v>
      </c>
      <c r="B152" s="100" t="s">
        <v>56</v>
      </c>
      <c r="C152" s="99" t="s">
        <v>86</v>
      </c>
      <c r="D152" s="101">
        <v>48800</v>
      </c>
      <c r="E152" s="101"/>
      <c r="F152" s="101">
        <v>53450</v>
      </c>
    </row>
    <row r="153" spans="1:7" s="138" customFormat="1" ht="15" customHeight="1" x14ac:dyDescent="0.25">
      <c r="A153" s="105" t="s">
        <v>72</v>
      </c>
      <c r="B153" s="103">
        <v>3</v>
      </c>
      <c r="C153" s="105" t="s">
        <v>22</v>
      </c>
      <c r="D153" s="104">
        <v>48800</v>
      </c>
      <c r="E153" s="108"/>
      <c r="F153" s="108">
        <f>F156+F158</f>
        <v>53450</v>
      </c>
    </row>
    <row r="154" spans="1:7" s="138" customFormat="1" ht="15" customHeight="1" x14ac:dyDescent="0.25">
      <c r="A154" s="105" t="s">
        <v>72</v>
      </c>
      <c r="B154" s="103">
        <v>31</v>
      </c>
      <c r="C154" s="105" t="s">
        <v>23</v>
      </c>
      <c r="D154" s="104">
        <v>48800</v>
      </c>
      <c r="E154" s="104"/>
      <c r="F154" s="104">
        <v>53450</v>
      </c>
    </row>
    <row r="155" spans="1:7" s="138" customFormat="1" ht="15" hidden="1" customHeight="1" x14ac:dyDescent="0.25">
      <c r="A155" s="105" t="s">
        <v>72</v>
      </c>
      <c r="B155" s="103">
        <v>311</v>
      </c>
      <c r="C155" s="105" t="s">
        <v>212</v>
      </c>
      <c r="D155" s="104">
        <v>41900</v>
      </c>
      <c r="E155" s="108"/>
      <c r="F155" s="108"/>
    </row>
    <row r="156" spans="1:7" s="154" customFormat="1" ht="15" hidden="1" customHeight="1" x14ac:dyDescent="0.25">
      <c r="A156" s="106" t="s">
        <v>235</v>
      </c>
      <c r="B156" s="150">
        <v>3111</v>
      </c>
      <c r="C156" s="106" t="s">
        <v>214</v>
      </c>
      <c r="D156" s="151">
        <v>41900</v>
      </c>
      <c r="E156" s="110">
        <f>F156-D156</f>
        <v>4100</v>
      </c>
      <c r="F156" s="110">
        <v>46000</v>
      </c>
    </row>
    <row r="157" spans="1:7" s="138" customFormat="1" ht="15" hidden="1" customHeight="1" x14ac:dyDescent="0.25">
      <c r="A157" s="105" t="s">
        <v>72</v>
      </c>
      <c r="B157" s="103">
        <v>313</v>
      </c>
      <c r="C157" s="105" t="s">
        <v>223</v>
      </c>
      <c r="D157" s="104">
        <v>6900</v>
      </c>
      <c r="E157" s="110"/>
      <c r="F157" s="108"/>
    </row>
    <row r="158" spans="1:7" s="154" customFormat="1" ht="15" hidden="1" customHeight="1" x14ac:dyDescent="0.25">
      <c r="A158" s="106" t="s">
        <v>236</v>
      </c>
      <c r="B158" s="150">
        <v>3132</v>
      </c>
      <c r="C158" s="106" t="s">
        <v>237</v>
      </c>
      <c r="D158" s="151">
        <v>6900</v>
      </c>
      <c r="E158" s="110">
        <f t="shared" ref="E158" si="6">F158-D158</f>
        <v>550</v>
      </c>
      <c r="F158" s="110">
        <v>7450</v>
      </c>
    </row>
    <row r="159" spans="1:7" ht="15" customHeight="1" x14ac:dyDescent="0.25">
      <c r="A159" s="112" t="s">
        <v>85</v>
      </c>
      <c r="B159" s="113" t="s">
        <v>91</v>
      </c>
      <c r="C159" s="112" t="s">
        <v>92</v>
      </c>
      <c r="D159" s="101">
        <v>60750</v>
      </c>
      <c r="E159" s="101"/>
      <c r="F159" s="101">
        <v>64700</v>
      </c>
    </row>
    <row r="160" spans="1:7" s="138" customFormat="1" ht="15" customHeight="1" x14ac:dyDescent="0.25">
      <c r="A160" s="114" t="s">
        <v>72</v>
      </c>
      <c r="B160" s="103">
        <v>3</v>
      </c>
      <c r="C160" s="105" t="s">
        <v>22</v>
      </c>
      <c r="D160" s="104">
        <f>D161+D169</f>
        <v>60650</v>
      </c>
      <c r="E160" s="104"/>
      <c r="F160" s="104"/>
      <c r="G160" s="177"/>
    </row>
    <row r="161" spans="1:6" s="138" customFormat="1" ht="15" customHeight="1" x14ac:dyDescent="0.25">
      <c r="A161" s="114" t="s">
        <v>72</v>
      </c>
      <c r="B161" s="103">
        <v>31</v>
      </c>
      <c r="C161" s="105" t="s">
        <v>23</v>
      </c>
      <c r="D161" s="108">
        <f>D162+D165+D167</f>
        <v>26230</v>
      </c>
      <c r="E161" s="108"/>
      <c r="F161" s="108">
        <f>F163+F164+F166+F168</f>
        <v>28100</v>
      </c>
    </row>
    <row r="162" spans="1:6" s="138" customFormat="1" ht="15" hidden="1" customHeight="1" x14ac:dyDescent="0.25">
      <c r="A162" s="114" t="s">
        <v>72</v>
      </c>
      <c r="B162" s="103">
        <v>311</v>
      </c>
      <c r="C162" s="105" t="s">
        <v>212</v>
      </c>
      <c r="D162" s="104">
        <v>20660</v>
      </c>
      <c r="E162" s="108"/>
      <c r="F162" s="108"/>
    </row>
    <row r="163" spans="1:6" s="154" customFormat="1" ht="15" hidden="1" customHeight="1" x14ac:dyDescent="0.25">
      <c r="A163" s="106" t="s">
        <v>238</v>
      </c>
      <c r="B163" s="150">
        <v>3111</v>
      </c>
      <c r="C163" s="106" t="s">
        <v>214</v>
      </c>
      <c r="D163" s="151">
        <v>20000</v>
      </c>
      <c r="E163" s="110"/>
      <c r="F163" s="110">
        <v>20000</v>
      </c>
    </row>
    <row r="164" spans="1:6" s="154" customFormat="1" ht="15" hidden="1" customHeight="1" x14ac:dyDescent="0.25">
      <c r="A164" s="106" t="s">
        <v>239</v>
      </c>
      <c r="B164" s="150">
        <v>3113</v>
      </c>
      <c r="C164" s="106" t="s">
        <v>240</v>
      </c>
      <c r="D164" s="151">
        <v>660</v>
      </c>
      <c r="E164" s="110">
        <f>F164-D164</f>
        <v>340</v>
      </c>
      <c r="F164" s="110">
        <v>1000</v>
      </c>
    </row>
    <row r="165" spans="1:6" s="138" customFormat="1" ht="15" hidden="1" customHeight="1" x14ac:dyDescent="0.25">
      <c r="A165" s="114" t="s">
        <v>72</v>
      </c>
      <c r="B165" s="103">
        <v>312</v>
      </c>
      <c r="C165" s="105" t="s">
        <v>221</v>
      </c>
      <c r="D165" s="104">
        <v>2250</v>
      </c>
      <c r="E165" s="108"/>
      <c r="F165" s="108"/>
    </row>
    <row r="166" spans="1:6" s="154" customFormat="1" ht="15" hidden="1" customHeight="1" x14ac:dyDescent="0.25">
      <c r="A166" s="106" t="s">
        <v>241</v>
      </c>
      <c r="B166" s="150">
        <v>3121</v>
      </c>
      <c r="C166" s="106" t="s">
        <v>221</v>
      </c>
      <c r="D166" s="151">
        <v>2250</v>
      </c>
      <c r="E166" s="110"/>
      <c r="F166" s="110">
        <v>3700</v>
      </c>
    </row>
    <row r="167" spans="1:6" s="138" customFormat="1" ht="15" hidden="1" customHeight="1" x14ac:dyDescent="0.25">
      <c r="A167" s="105" t="s">
        <v>72</v>
      </c>
      <c r="B167" s="103">
        <v>313</v>
      </c>
      <c r="C167" s="105" t="s">
        <v>223</v>
      </c>
      <c r="D167" s="104">
        <v>3320</v>
      </c>
      <c r="E167" s="108"/>
      <c r="F167" s="108"/>
    </row>
    <row r="168" spans="1:6" s="154" customFormat="1" ht="15" hidden="1" customHeight="1" x14ac:dyDescent="0.25">
      <c r="A168" s="106" t="s">
        <v>242</v>
      </c>
      <c r="B168" s="150">
        <v>3132</v>
      </c>
      <c r="C168" s="106" t="s">
        <v>237</v>
      </c>
      <c r="D168" s="151">
        <v>3320</v>
      </c>
      <c r="E168" s="110">
        <f>F168-D168</f>
        <v>80</v>
      </c>
      <c r="F168" s="110">
        <v>3400</v>
      </c>
    </row>
    <row r="169" spans="1:6" s="138" customFormat="1" ht="15" customHeight="1" x14ac:dyDescent="0.25">
      <c r="A169" s="105" t="s">
        <v>72</v>
      </c>
      <c r="B169" s="103">
        <v>32</v>
      </c>
      <c r="C169" s="105" t="s">
        <v>33</v>
      </c>
      <c r="D169" s="104">
        <f>D170+D173+D178</f>
        <v>34420</v>
      </c>
      <c r="E169" s="104"/>
      <c r="F169" s="104">
        <f>F171+F172+F174+F175+F176+F179+F177+F180</f>
        <v>36500</v>
      </c>
    </row>
    <row r="170" spans="1:6" s="138" customFormat="1" ht="15" hidden="1" customHeight="1" x14ac:dyDescent="0.25">
      <c r="A170" s="105" t="s">
        <v>72</v>
      </c>
      <c r="B170" s="103">
        <v>321</v>
      </c>
      <c r="C170" s="105" t="s">
        <v>132</v>
      </c>
      <c r="D170" s="104">
        <v>2620</v>
      </c>
      <c r="E170" s="108"/>
      <c r="F170" s="108"/>
    </row>
    <row r="171" spans="1:6" s="154" customFormat="1" ht="15" hidden="1" customHeight="1" x14ac:dyDescent="0.25">
      <c r="A171" s="106" t="s">
        <v>243</v>
      </c>
      <c r="B171" s="150">
        <v>3211</v>
      </c>
      <c r="C171" s="106" t="s">
        <v>134</v>
      </c>
      <c r="D171" s="151">
        <v>100</v>
      </c>
      <c r="E171" s="110">
        <v>100</v>
      </c>
      <c r="F171" s="110">
        <v>200</v>
      </c>
    </row>
    <row r="172" spans="1:6" s="154" customFormat="1" ht="15" hidden="1" customHeight="1" x14ac:dyDescent="0.25">
      <c r="A172" s="106" t="s">
        <v>244</v>
      </c>
      <c r="B172" s="150">
        <v>3212</v>
      </c>
      <c r="C172" s="106" t="s">
        <v>229</v>
      </c>
      <c r="D172" s="151">
        <v>2520</v>
      </c>
      <c r="E172" s="110">
        <f>F172-D172</f>
        <v>780</v>
      </c>
      <c r="F172" s="110">
        <v>3300</v>
      </c>
    </row>
    <row r="173" spans="1:6" s="138" customFormat="1" ht="15" hidden="1" customHeight="1" x14ac:dyDescent="0.25">
      <c r="A173" s="105" t="s">
        <v>72</v>
      </c>
      <c r="B173" s="103">
        <v>322</v>
      </c>
      <c r="C173" s="105" t="s">
        <v>129</v>
      </c>
      <c r="D173" s="104">
        <f>D174+D175+D176+D177</f>
        <v>31300</v>
      </c>
      <c r="E173" s="108"/>
      <c r="F173" s="108"/>
    </row>
    <row r="174" spans="1:6" s="154" customFormat="1" ht="15" hidden="1" customHeight="1" x14ac:dyDescent="0.25">
      <c r="A174" s="106" t="s">
        <v>245</v>
      </c>
      <c r="B174" s="150">
        <v>3221</v>
      </c>
      <c r="C174" s="106" t="s">
        <v>138</v>
      </c>
      <c r="D174" s="151">
        <v>660</v>
      </c>
      <c r="E174" s="110"/>
      <c r="F174" s="110">
        <v>1000</v>
      </c>
    </row>
    <row r="175" spans="1:6" s="154" customFormat="1" ht="15" hidden="1" customHeight="1" x14ac:dyDescent="0.25">
      <c r="A175" s="106" t="s">
        <v>246</v>
      </c>
      <c r="B175" s="150">
        <v>3222</v>
      </c>
      <c r="C175" s="106" t="s">
        <v>140</v>
      </c>
      <c r="D175" s="151">
        <v>29200</v>
      </c>
      <c r="E175" s="110"/>
      <c r="F175" s="110">
        <v>30000</v>
      </c>
    </row>
    <row r="176" spans="1:6" s="154" customFormat="1" ht="15" hidden="1" customHeight="1" x14ac:dyDescent="0.25">
      <c r="A176" s="106" t="s">
        <v>247</v>
      </c>
      <c r="B176" s="150">
        <v>3223</v>
      </c>
      <c r="C176" s="106" t="s">
        <v>155</v>
      </c>
      <c r="D176" s="151">
        <v>1340</v>
      </c>
      <c r="E176" s="110">
        <f>F176-D176</f>
        <v>60</v>
      </c>
      <c r="F176" s="110">
        <v>1400</v>
      </c>
    </row>
    <row r="177" spans="1:6" s="154" customFormat="1" ht="15" hidden="1" customHeight="1" x14ac:dyDescent="0.25">
      <c r="A177" s="106" t="s">
        <v>248</v>
      </c>
      <c r="B177" s="150">
        <v>3224</v>
      </c>
      <c r="C177" s="106" t="s">
        <v>183</v>
      </c>
      <c r="D177" s="151">
        <v>100</v>
      </c>
      <c r="E177" s="110"/>
      <c r="F177" s="110">
        <v>100</v>
      </c>
    </row>
    <row r="178" spans="1:6" s="138" customFormat="1" ht="15" hidden="1" customHeight="1" x14ac:dyDescent="0.25">
      <c r="A178" s="105" t="s">
        <v>72</v>
      </c>
      <c r="B178" s="103">
        <v>323</v>
      </c>
      <c r="C178" s="105" t="s">
        <v>141</v>
      </c>
      <c r="D178" s="104">
        <v>500</v>
      </c>
      <c r="E178" s="108"/>
      <c r="F178" s="108"/>
    </row>
    <row r="179" spans="1:6" s="154" customFormat="1" ht="15" hidden="1" customHeight="1" x14ac:dyDescent="0.25">
      <c r="A179" s="106" t="s">
        <v>249</v>
      </c>
      <c r="B179" s="150">
        <v>3231</v>
      </c>
      <c r="C179" s="106" t="s">
        <v>186</v>
      </c>
      <c r="D179" s="151">
        <v>100</v>
      </c>
      <c r="E179" s="110"/>
      <c r="F179" s="110">
        <v>100</v>
      </c>
    </row>
    <row r="180" spans="1:6" s="154" customFormat="1" ht="15" hidden="1" customHeight="1" x14ac:dyDescent="0.25">
      <c r="A180" s="106" t="s">
        <v>250</v>
      </c>
      <c r="B180" s="150">
        <v>3232</v>
      </c>
      <c r="C180" s="106" t="s">
        <v>143</v>
      </c>
      <c r="D180" s="151">
        <v>400</v>
      </c>
      <c r="E180" s="110"/>
      <c r="F180" s="110">
        <v>400</v>
      </c>
    </row>
    <row r="181" spans="1:6" s="138" customFormat="1" ht="15" customHeight="1" x14ac:dyDescent="0.25">
      <c r="A181" s="105" t="s">
        <v>72</v>
      </c>
      <c r="B181" s="103">
        <v>4</v>
      </c>
      <c r="C181" s="105" t="s">
        <v>24</v>
      </c>
      <c r="D181" s="104">
        <v>100</v>
      </c>
      <c r="E181" s="108"/>
      <c r="F181" s="108"/>
    </row>
    <row r="182" spans="1:6" s="138" customFormat="1" ht="15" customHeight="1" x14ac:dyDescent="0.25">
      <c r="A182" s="105" t="s">
        <v>72</v>
      </c>
      <c r="B182" s="103">
        <v>42</v>
      </c>
      <c r="C182" s="105" t="s">
        <v>50</v>
      </c>
      <c r="D182" s="104">
        <v>100</v>
      </c>
      <c r="E182" s="108"/>
      <c r="F182" s="108">
        <v>100</v>
      </c>
    </row>
    <row r="183" spans="1:6" s="138" customFormat="1" ht="15" hidden="1" customHeight="1" x14ac:dyDescent="0.25">
      <c r="A183" s="105" t="s">
        <v>72</v>
      </c>
      <c r="B183" s="103">
        <v>422</v>
      </c>
      <c r="C183" s="105" t="s">
        <v>148</v>
      </c>
      <c r="D183" s="104">
        <v>100</v>
      </c>
      <c r="E183" s="108"/>
      <c r="F183" s="108"/>
    </row>
    <row r="184" spans="1:6" s="154" customFormat="1" ht="15" hidden="1" customHeight="1" x14ac:dyDescent="0.25">
      <c r="A184" s="106" t="s">
        <v>251</v>
      </c>
      <c r="B184" s="150">
        <v>4221</v>
      </c>
      <c r="C184" s="106" t="s">
        <v>150</v>
      </c>
      <c r="D184" s="151">
        <v>0</v>
      </c>
      <c r="E184" s="110"/>
      <c r="F184" s="110">
        <v>0</v>
      </c>
    </row>
    <row r="185" spans="1:6" s="154" customFormat="1" ht="15" hidden="1" customHeight="1" x14ac:dyDescent="0.25">
      <c r="A185" s="106" t="s">
        <v>252</v>
      </c>
      <c r="B185" s="150">
        <v>4227</v>
      </c>
      <c r="C185" s="106" t="s">
        <v>175</v>
      </c>
      <c r="D185" s="151">
        <v>100</v>
      </c>
      <c r="E185" s="110"/>
      <c r="F185" s="110">
        <v>100</v>
      </c>
    </row>
    <row r="186" spans="1:6" s="148" customFormat="1" ht="15" customHeight="1" x14ac:dyDescent="0.25">
      <c r="A186" s="112" t="s">
        <v>85</v>
      </c>
      <c r="B186" s="113" t="s">
        <v>99</v>
      </c>
      <c r="C186" s="112" t="s">
        <v>100</v>
      </c>
      <c r="D186" s="111">
        <v>10200</v>
      </c>
      <c r="E186" s="111"/>
      <c r="F186" s="111">
        <f>F190+F192</f>
        <v>11150</v>
      </c>
    </row>
    <row r="187" spans="1:6" s="148" customFormat="1" ht="15" customHeight="1" x14ac:dyDescent="0.25">
      <c r="A187" s="105" t="s">
        <v>72</v>
      </c>
      <c r="B187" s="103">
        <v>3</v>
      </c>
      <c r="C187" s="105" t="s">
        <v>22</v>
      </c>
      <c r="D187" s="104">
        <v>10200</v>
      </c>
      <c r="E187" s="104"/>
      <c r="F187" s="104"/>
    </row>
    <row r="188" spans="1:6" s="148" customFormat="1" ht="15" customHeight="1" x14ac:dyDescent="0.25">
      <c r="A188" s="105" t="s">
        <v>72</v>
      </c>
      <c r="B188" s="103">
        <v>31</v>
      </c>
      <c r="C188" s="105" t="s">
        <v>23</v>
      </c>
      <c r="D188" s="104">
        <v>10200</v>
      </c>
      <c r="E188" s="108"/>
      <c r="F188" s="108">
        <v>11150</v>
      </c>
    </row>
    <row r="189" spans="1:6" s="148" customFormat="1" ht="15" hidden="1" customHeight="1" x14ac:dyDescent="0.25">
      <c r="A189" s="105" t="s">
        <v>72</v>
      </c>
      <c r="B189" s="103">
        <v>311</v>
      </c>
      <c r="C189" s="105" t="s">
        <v>212</v>
      </c>
      <c r="D189" s="104">
        <v>8740</v>
      </c>
      <c r="E189" s="108"/>
      <c r="F189" s="108"/>
    </row>
    <row r="190" spans="1:6" ht="15" hidden="1" customHeight="1" x14ac:dyDescent="0.25">
      <c r="A190" s="106" t="s">
        <v>253</v>
      </c>
      <c r="B190" s="150">
        <v>3111</v>
      </c>
      <c r="C190" s="106" t="s">
        <v>214</v>
      </c>
      <c r="D190" s="151">
        <v>8740</v>
      </c>
      <c r="E190" s="110">
        <f>F190-D190</f>
        <v>860</v>
      </c>
      <c r="F190" s="110">
        <v>9600</v>
      </c>
    </row>
    <row r="191" spans="1:6" s="148" customFormat="1" ht="15" hidden="1" customHeight="1" x14ac:dyDescent="0.25">
      <c r="A191" s="105" t="s">
        <v>72</v>
      </c>
      <c r="B191" s="103">
        <v>313</v>
      </c>
      <c r="C191" s="105" t="s">
        <v>223</v>
      </c>
      <c r="D191" s="104">
        <v>1460</v>
      </c>
      <c r="E191" s="108"/>
      <c r="F191" s="149"/>
    </row>
    <row r="192" spans="1:6" ht="15" hidden="1" customHeight="1" x14ac:dyDescent="0.25">
      <c r="A192" s="106" t="s">
        <v>254</v>
      </c>
      <c r="B192" s="150">
        <v>3132</v>
      </c>
      <c r="C192" s="106" t="s">
        <v>225</v>
      </c>
      <c r="D192" s="151">
        <v>1460</v>
      </c>
      <c r="E192" s="110">
        <f>F192-D192</f>
        <v>90</v>
      </c>
      <c r="F192" s="110">
        <v>1550</v>
      </c>
    </row>
    <row r="193" spans="1:6" s="148" customFormat="1" ht="15" customHeight="1" x14ac:dyDescent="0.25">
      <c r="A193" s="112" t="s">
        <v>85</v>
      </c>
      <c r="B193" s="113" t="s">
        <v>101</v>
      </c>
      <c r="C193" s="112" t="s">
        <v>102</v>
      </c>
      <c r="D193" s="111">
        <v>130</v>
      </c>
      <c r="E193" s="111"/>
      <c r="F193" s="111">
        <v>130</v>
      </c>
    </row>
    <row r="194" spans="1:6" s="148" customFormat="1" ht="15" customHeight="1" x14ac:dyDescent="0.25">
      <c r="A194" s="105" t="s">
        <v>72</v>
      </c>
      <c r="B194" s="103">
        <v>3</v>
      </c>
      <c r="C194" s="105" t="s">
        <v>22</v>
      </c>
      <c r="D194" s="104">
        <v>130</v>
      </c>
      <c r="E194" s="108"/>
      <c r="F194" s="108"/>
    </row>
    <row r="195" spans="1:6" s="148" customFormat="1" ht="15" customHeight="1" x14ac:dyDescent="0.25">
      <c r="A195" s="105" t="s">
        <v>72</v>
      </c>
      <c r="B195" s="103">
        <v>32</v>
      </c>
      <c r="C195" s="105" t="s">
        <v>33</v>
      </c>
      <c r="D195" s="104">
        <v>130</v>
      </c>
      <c r="E195" s="108"/>
      <c r="F195" s="108">
        <v>130</v>
      </c>
    </row>
    <row r="196" spans="1:6" s="148" customFormat="1" ht="15" hidden="1" customHeight="1" x14ac:dyDescent="0.25">
      <c r="A196" s="105" t="s">
        <v>72</v>
      </c>
      <c r="B196" s="103">
        <v>323</v>
      </c>
      <c r="C196" s="105" t="s">
        <v>141</v>
      </c>
      <c r="D196" s="104">
        <v>130</v>
      </c>
      <c r="E196" s="149"/>
      <c r="F196" s="149"/>
    </row>
    <row r="197" spans="1:6" ht="15" hidden="1" customHeight="1" x14ac:dyDescent="0.25">
      <c r="A197" s="106" t="s">
        <v>255</v>
      </c>
      <c r="B197" s="150">
        <v>3231</v>
      </c>
      <c r="C197" s="106" t="s">
        <v>186</v>
      </c>
      <c r="D197" s="151">
        <v>130</v>
      </c>
      <c r="F197" s="110">
        <v>130</v>
      </c>
    </row>
    <row r="198" spans="1:6" s="148" customFormat="1" ht="15" customHeight="1" x14ac:dyDescent="0.25">
      <c r="A198" s="94" t="s">
        <v>82</v>
      </c>
      <c r="B198" s="97" t="s">
        <v>103</v>
      </c>
      <c r="C198" s="94" t="s">
        <v>104</v>
      </c>
      <c r="D198" s="96">
        <v>24050</v>
      </c>
      <c r="E198" s="96"/>
      <c r="F198" s="96">
        <f>F199+F204+F211+F249+F262+F239+F267</f>
        <v>28199</v>
      </c>
    </row>
    <row r="199" spans="1:6" s="154" customFormat="1" ht="15" customHeight="1" x14ac:dyDescent="0.25">
      <c r="A199" s="99" t="s">
        <v>85</v>
      </c>
      <c r="B199" s="100" t="s">
        <v>56</v>
      </c>
      <c r="C199" s="99" t="s">
        <v>86</v>
      </c>
      <c r="D199" s="101">
        <v>0</v>
      </c>
      <c r="E199" s="101"/>
      <c r="F199" s="101">
        <v>0</v>
      </c>
    </row>
    <row r="200" spans="1:6" s="154" customFormat="1" ht="15" customHeight="1" x14ac:dyDescent="0.25">
      <c r="A200" s="102" t="s">
        <v>72</v>
      </c>
      <c r="B200" s="103">
        <v>3</v>
      </c>
      <c r="C200" s="102" t="s">
        <v>22</v>
      </c>
      <c r="D200" s="104">
        <v>0</v>
      </c>
      <c r="E200" s="104"/>
      <c r="F200" s="104">
        <v>0</v>
      </c>
    </row>
    <row r="201" spans="1:6" s="154" customFormat="1" ht="15" customHeight="1" x14ac:dyDescent="0.25">
      <c r="A201" s="105" t="s">
        <v>72</v>
      </c>
      <c r="B201" s="103">
        <v>32</v>
      </c>
      <c r="C201" s="105" t="s">
        <v>33</v>
      </c>
      <c r="D201" s="104">
        <v>0</v>
      </c>
      <c r="E201" s="104"/>
      <c r="F201" s="104">
        <v>0</v>
      </c>
    </row>
    <row r="202" spans="1:6" s="154" customFormat="1" ht="15" hidden="1" customHeight="1" x14ac:dyDescent="0.25">
      <c r="A202" s="105" t="s">
        <v>72</v>
      </c>
      <c r="B202" s="103">
        <v>329</v>
      </c>
      <c r="C202" s="105" t="s">
        <v>169</v>
      </c>
      <c r="D202" s="104">
        <v>0</v>
      </c>
      <c r="E202" s="110"/>
      <c r="F202" s="110"/>
    </row>
    <row r="203" spans="1:6" s="154" customFormat="1" ht="15" hidden="1" customHeight="1" x14ac:dyDescent="0.25">
      <c r="A203" s="106" t="s">
        <v>256</v>
      </c>
      <c r="B203" s="150">
        <v>3299</v>
      </c>
      <c r="C203" s="106" t="s">
        <v>169</v>
      </c>
      <c r="D203" s="151">
        <v>0</v>
      </c>
      <c r="E203" s="110"/>
      <c r="F203" s="110"/>
    </row>
    <row r="204" spans="1:6" x14ac:dyDescent="0.25">
      <c r="A204" s="99" t="s">
        <v>85</v>
      </c>
      <c r="B204" s="100" t="s">
        <v>87</v>
      </c>
      <c r="C204" s="99" t="s">
        <v>88</v>
      </c>
      <c r="D204" s="115">
        <v>660</v>
      </c>
      <c r="E204" s="115"/>
      <c r="F204" s="115">
        <v>660</v>
      </c>
    </row>
    <row r="205" spans="1:6" x14ac:dyDescent="0.25">
      <c r="A205" s="102" t="s">
        <v>72</v>
      </c>
      <c r="B205" s="103">
        <v>3</v>
      </c>
      <c r="C205" s="102" t="s">
        <v>22</v>
      </c>
      <c r="D205" s="104">
        <v>660</v>
      </c>
      <c r="E205" s="108"/>
      <c r="F205" s="108">
        <v>660</v>
      </c>
    </row>
    <row r="206" spans="1:6" x14ac:dyDescent="0.25">
      <c r="A206" s="105" t="s">
        <v>72</v>
      </c>
      <c r="B206" s="103">
        <v>32</v>
      </c>
      <c r="C206" s="105" t="s">
        <v>33</v>
      </c>
      <c r="D206" s="104">
        <v>660</v>
      </c>
      <c r="E206" s="104"/>
      <c r="F206" s="104">
        <v>660</v>
      </c>
    </row>
    <row r="207" spans="1:6" hidden="1" x14ac:dyDescent="0.25">
      <c r="A207" s="105" t="s">
        <v>72</v>
      </c>
      <c r="B207" s="103">
        <v>323</v>
      </c>
      <c r="C207" s="105" t="s">
        <v>141</v>
      </c>
      <c r="D207" s="104">
        <v>260</v>
      </c>
      <c r="E207" s="110"/>
      <c r="F207" s="110"/>
    </row>
    <row r="208" spans="1:6" hidden="1" x14ac:dyDescent="0.25">
      <c r="A208" s="106" t="s">
        <v>257</v>
      </c>
      <c r="B208" s="150">
        <v>3231</v>
      </c>
      <c r="C208" s="106" t="s">
        <v>161</v>
      </c>
      <c r="D208" s="151">
        <v>260</v>
      </c>
      <c r="E208" s="110"/>
      <c r="F208" s="110">
        <v>260</v>
      </c>
    </row>
    <row r="209" spans="1:7" s="148" customFormat="1" hidden="1" x14ac:dyDescent="0.25">
      <c r="A209" s="105" t="s">
        <v>72</v>
      </c>
      <c r="B209" s="103">
        <v>329</v>
      </c>
      <c r="C209" s="105" t="s">
        <v>169</v>
      </c>
      <c r="D209" s="104">
        <v>400</v>
      </c>
      <c r="E209" s="108"/>
      <c r="F209" s="108"/>
    </row>
    <row r="210" spans="1:7" hidden="1" x14ac:dyDescent="0.25">
      <c r="A210" s="106" t="s">
        <v>258</v>
      </c>
      <c r="B210" s="150">
        <v>3299</v>
      </c>
      <c r="C210" s="106" t="s">
        <v>169</v>
      </c>
      <c r="D210" s="151">
        <v>400</v>
      </c>
      <c r="E210" s="110"/>
      <c r="F210" s="110">
        <v>400</v>
      </c>
    </row>
    <row r="211" spans="1:7" s="148" customFormat="1" ht="15" customHeight="1" x14ac:dyDescent="0.25">
      <c r="A211" s="99" t="s">
        <v>85</v>
      </c>
      <c r="B211" s="100" t="s">
        <v>99</v>
      </c>
      <c r="C211" s="99" t="s">
        <v>100</v>
      </c>
      <c r="D211" s="111">
        <f>D212+D232</f>
        <v>22240</v>
      </c>
      <c r="E211" s="111"/>
      <c r="F211" s="111">
        <v>23285</v>
      </c>
      <c r="G211" s="153"/>
    </row>
    <row r="212" spans="1:7" s="138" customFormat="1" ht="15" customHeight="1" x14ac:dyDescent="0.25">
      <c r="A212" s="102" t="s">
        <v>72</v>
      </c>
      <c r="B212" s="103">
        <v>3</v>
      </c>
      <c r="C212" s="102" t="s">
        <v>22</v>
      </c>
      <c r="D212" s="104">
        <f>D213+D218+D229</f>
        <v>8570</v>
      </c>
      <c r="E212" s="104"/>
      <c r="F212" s="104"/>
      <c r="G212" s="177"/>
    </row>
    <row r="213" spans="1:7" s="138" customFormat="1" ht="15" customHeight="1" x14ac:dyDescent="0.25">
      <c r="A213" s="105" t="s">
        <v>72</v>
      </c>
      <c r="B213" s="103">
        <v>31</v>
      </c>
      <c r="C213" s="105" t="s">
        <v>23</v>
      </c>
      <c r="D213" s="104">
        <v>160</v>
      </c>
      <c r="E213" s="104"/>
      <c r="F213" s="104">
        <f>F215+F217</f>
        <v>175</v>
      </c>
    </row>
    <row r="214" spans="1:7" s="138" customFormat="1" ht="15" hidden="1" customHeight="1" x14ac:dyDescent="0.25">
      <c r="A214" s="105" t="s">
        <v>72</v>
      </c>
      <c r="B214" s="103">
        <v>311</v>
      </c>
      <c r="C214" s="105" t="s">
        <v>212</v>
      </c>
      <c r="D214" s="104">
        <v>140</v>
      </c>
      <c r="E214" s="108"/>
      <c r="F214" s="108"/>
    </row>
    <row r="215" spans="1:7" s="154" customFormat="1" ht="15" hidden="1" customHeight="1" x14ac:dyDescent="0.25">
      <c r="A215" s="106" t="s">
        <v>259</v>
      </c>
      <c r="B215" s="150">
        <v>3111</v>
      </c>
      <c r="C215" s="106" t="s">
        <v>260</v>
      </c>
      <c r="D215" s="151">
        <v>140</v>
      </c>
      <c r="E215" s="110">
        <v>10</v>
      </c>
      <c r="F215" s="110">
        <v>150</v>
      </c>
    </row>
    <row r="216" spans="1:7" s="138" customFormat="1" ht="15" hidden="1" customHeight="1" x14ac:dyDescent="0.25">
      <c r="A216" s="105" t="s">
        <v>72</v>
      </c>
      <c r="B216" s="103">
        <v>313</v>
      </c>
      <c r="C216" s="105" t="s">
        <v>223</v>
      </c>
      <c r="D216" s="104">
        <v>20</v>
      </c>
      <c r="E216" s="108"/>
      <c r="F216" s="108"/>
    </row>
    <row r="217" spans="1:7" s="154" customFormat="1" ht="15" hidden="1" customHeight="1" x14ac:dyDescent="0.25">
      <c r="A217" s="106" t="s">
        <v>261</v>
      </c>
      <c r="B217" s="150">
        <v>3132</v>
      </c>
      <c r="C217" s="106" t="s">
        <v>262</v>
      </c>
      <c r="D217" s="151">
        <v>20</v>
      </c>
      <c r="E217" s="110">
        <v>5</v>
      </c>
      <c r="F217" s="110">
        <v>25</v>
      </c>
    </row>
    <row r="218" spans="1:7" s="138" customFormat="1" ht="15" customHeight="1" x14ac:dyDescent="0.25">
      <c r="A218" s="105" t="s">
        <v>72</v>
      </c>
      <c r="B218" s="103">
        <v>32</v>
      </c>
      <c r="C218" s="105" t="s">
        <v>33</v>
      </c>
      <c r="D218" s="104">
        <f>D219+D221+D224+D226</f>
        <v>1750</v>
      </c>
      <c r="E218" s="108"/>
      <c r="F218" s="108">
        <f>F220+F222+F223+F225+F227+F228</f>
        <v>2780</v>
      </c>
    </row>
    <row r="219" spans="1:7" s="138" customFormat="1" ht="17.25" hidden="1" customHeight="1" x14ac:dyDescent="0.25">
      <c r="A219" s="105" t="s">
        <v>72</v>
      </c>
      <c r="B219" s="103">
        <v>321</v>
      </c>
      <c r="C219" s="105" t="s">
        <v>132</v>
      </c>
      <c r="D219" s="104">
        <v>160</v>
      </c>
      <c r="E219" s="108"/>
      <c r="F219" s="108"/>
    </row>
    <row r="220" spans="1:7" s="154" customFormat="1" ht="13.2" hidden="1" x14ac:dyDescent="0.25">
      <c r="A220" s="106" t="s">
        <v>263</v>
      </c>
      <c r="B220" s="150">
        <v>3211</v>
      </c>
      <c r="C220" s="106" t="s">
        <v>134</v>
      </c>
      <c r="D220" s="151">
        <v>160</v>
      </c>
      <c r="E220" s="110"/>
      <c r="F220" s="110">
        <v>160</v>
      </c>
    </row>
    <row r="221" spans="1:7" s="138" customFormat="1" ht="15" hidden="1" customHeight="1" x14ac:dyDescent="0.25">
      <c r="A221" s="105" t="s">
        <v>72</v>
      </c>
      <c r="B221" s="103">
        <v>322</v>
      </c>
      <c r="C221" s="105" t="s">
        <v>129</v>
      </c>
      <c r="D221" s="104">
        <v>260</v>
      </c>
      <c r="E221" s="108"/>
      <c r="F221" s="108"/>
    </row>
    <row r="222" spans="1:7" s="154" customFormat="1" ht="13.2" hidden="1" x14ac:dyDescent="0.25">
      <c r="A222" s="106" t="s">
        <v>264</v>
      </c>
      <c r="B222" s="150">
        <v>3221</v>
      </c>
      <c r="C222" s="106" t="s">
        <v>138</v>
      </c>
      <c r="D222" s="151">
        <v>130</v>
      </c>
      <c r="E222" s="110"/>
      <c r="F222" s="110">
        <v>130</v>
      </c>
    </row>
    <row r="223" spans="1:7" s="154" customFormat="1" ht="13.2" hidden="1" x14ac:dyDescent="0.25">
      <c r="A223" s="106" t="s">
        <v>265</v>
      </c>
      <c r="B223" s="150">
        <v>3225</v>
      </c>
      <c r="C223" s="106" t="s">
        <v>266</v>
      </c>
      <c r="D223" s="151">
        <v>130</v>
      </c>
      <c r="E223" s="110"/>
      <c r="F223" s="110">
        <v>130</v>
      </c>
    </row>
    <row r="224" spans="1:7" s="138" customFormat="1" ht="15" hidden="1" customHeight="1" x14ac:dyDescent="0.25">
      <c r="A224" s="105" t="s">
        <v>72</v>
      </c>
      <c r="B224" s="103">
        <v>323</v>
      </c>
      <c r="C224" s="105" t="s">
        <v>141</v>
      </c>
      <c r="D224" s="104">
        <v>130</v>
      </c>
      <c r="E224" s="108"/>
      <c r="F224" s="108"/>
    </row>
    <row r="225" spans="1:7" s="154" customFormat="1" ht="13.2" hidden="1" x14ac:dyDescent="0.25">
      <c r="A225" s="106" t="s">
        <v>267</v>
      </c>
      <c r="B225" s="150">
        <v>3235</v>
      </c>
      <c r="C225" s="106" t="s">
        <v>268</v>
      </c>
      <c r="D225" s="151">
        <v>130</v>
      </c>
      <c r="E225" s="110"/>
      <c r="F225" s="110">
        <v>130</v>
      </c>
    </row>
    <row r="226" spans="1:7" s="138" customFormat="1" ht="15" hidden="1" customHeight="1" x14ac:dyDescent="0.25">
      <c r="A226" s="105" t="s">
        <v>72</v>
      </c>
      <c r="B226" s="103">
        <v>329</v>
      </c>
      <c r="C226" s="105" t="s">
        <v>169</v>
      </c>
      <c r="D226" s="104">
        <v>1200</v>
      </c>
      <c r="E226" s="108"/>
      <c r="F226" s="108"/>
    </row>
    <row r="227" spans="1:7" s="154" customFormat="1" ht="13.2" hidden="1" x14ac:dyDescent="0.25">
      <c r="A227" s="106" t="s">
        <v>269</v>
      </c>
      <c r="B227" s="150">
        <v>3299</v>
      </c>
      <c r="C227" s="106" t="s">
        <v>270</v>
      </c>
      <c r="D227" s="151">
        <v>1070</v>
      </c>
      <c r="E227" s="110">
        <f>F227-D227</f>
        <v>1030</v>
      </c>
      <c r="F227" s="110">
        <v>2100</v>
      </c>
    </row>
    <row r="228" spans="1:7" s="154" customFormat="1" ht="15" hidden="1" customHeight="1" x14ac:dyDescent="0.25">
      <c r="A228" s="106" t="s">
        <v>271</v>
      </c>
      <c r="B228" s="150">
        <v>3299</v>
      </c>
      <c r="C228" s="106" t="s">
        <v>169</v>
      </c>
      <c r="D228" s="151">
        <v>130</v>
      </c>
      <c r="E228" s="110"/>
      <c r="F228" s="110">
        <v>130</v>
      </c>
    </row>
    <row r="229" spans="1:7" s="160" customFormat="1" ht="20.25" customHeight="1" x14ac:dyDescent="0.25">
      <c r="A229" s="156" t="s">
        <v>72</v>
      </c>
      <c r="B229" s="157">
        <v>37</v>
      </c>
      <c r="C229" s="158" t="s">
        <v>71</v>
      </c>
      <c r="D229" s="104">
        <v>6660</v>
      </c>
      <c r="E229" s="159"/>
      <c r="F229" s="108">
        <v>6660</v>
      </c>
    </row>
    <row r="230" spans="1:7" s="138" customFormat="1" ht="15" hidden="1" customHeight="1" x14ac:dyDescent="0.25">
      <c r="A230" s="105" t="s">
        <v>72</v>
      </c>
      <c r="B230" s="103">
        <v>372</v>
      </c>
      <c r="C230" s="105" t="s">
        <v>272</v>
      </c>
      <c r="D230" s="104">
        <v>6660</v>
      </c>
      <c r="E230" s="108"/>
      <c r="F230" s="108"/>
    </row>
    <row r="231" spans="1:7" s="154" customFormat="1" ht="15" hidden="1" customHeight="1" x14ac:dyDescent="0.25">
      <c r="A231" s="106" t="s">
        <v>273</v>
      </c>
      <c r="B231" s="150">
        <v>3722</v>
      </c>
      <c r="C231" s="161" t="s">
        <v>274</v>
      </c>
      <c r="D231" s="151">
        <v>6660</v>
      </c>
      <c r="E231" s="110"/>
      <c r="F231" s="110">
        <v>6660</v>
      </c>
    </row>
    <row r="232" spans="1:7" s="138" customFormat="1" ht="15" customHeight="1" x14ac:dyDescent="0.25">
      <c r="A232" s="102" t="s">
        <v>72</v>
      </c>
      <c r="B232" s="103">
        <v>4</v>
      </c>
      <c r="C232" s="102" t="s">
        <v>24</v>
      </c>
      <c r="D232" s="104">
        <v>13670</v>
      </c>
      <c r="E232" s="108"/>
      <c r="F232" s="108"/>
    </row>
    <row r="233" spans="1:7" s="138" customFormat="1" ht="15" customHeight="1" x14ac:dyDescent="0.25">
      <c r="A233" s="105" t="s">
        <v>72</v>
      </c>
      <c r="B233" s="103">
        <v>42</v>
      </c>
      <c r="C233" s="105" t="s">
        <v>50</v>
      </c>
      <c r="D233" s="104">
        <v>13670</v>
      </c>
      <c r="E233" s="104"/>
      <c r="F233" s="104">
        <v>13670</v>
      </c>
    </row>
    <row r="234" spans="1:7" s="138" customFormat="1" ht="15" hidden="1" customHeight="1" x14ac:dyDescent="0.25">
      <c r="A234" s="105" t="s">
        <v>72</v>
      </c>
      <c r="B234" s="103">
        <v>422</v>
      </c>
      <c r="C234" s="105" t="s">
        <v>148</v>
      </c>
      <c r="D234" s="104">
        <v>0</v>
      </c>
      <c r="E234" s="108"/>
      <c r="F234" s="108"/>
    </row>
    <row r="235" spans="1:7" s="154" customFormat="1" ht="15" hidden="1" customHeight="1" x14ac:dyDescent="0.25">
      <c r="A235" s="106" t="s">
        <v>275</v>
      </c>
      <c r="B235" s="150">
        <v>4221</v>
      </c>
      <c r="C235" s="106" t="s">
        <v>276</v>
      </c>
      <c r="D235" s="151">
        <v>0</v>
      </c>
      <c r="E235" s="110"/>
      <c r="F235" s="110"/>
    </row>
    <row r="236" spans="1:7" s="138" customFormat="1" ht="15" hidden="1" customHeight="1" x14ac:dyDescent="0.25">
      <c r="A236" s="105" t="s">
        <v>72</v>
      </c>
      <c r="B236" s="103">
        <v>424</v>
      </c>
      <c r="C236" s="105" t="s">
        <v>277</v>
      </c>
      <c r="D236" s="104">
        <v>13670</v>
      </c>
      <c r="E236" s="108"/>
      <c r="F236" s="108"/>
    </row>
    <row r="237" spans="1:7" s="154" customFormat="1" ht="15" hidden="1" customHeight="1" x14ac:dyDescent="0.25">
      <c r="A237" s="106" t="s">
        <v>278</v>
      </c>
      <c r="B237" s="150">
        <v>4241</v>
      </c>
      <c r="C237" s="106" t="s">
        <v>279</v>
      </c>
      <c r="D237" s="151">
        <v>13270</v>
      </c>
      <c r="E237" s="110"/>
      <c r="F237" s="110">
        <v>13270</v>
      </c>
    </row>
    <row r="238" spans="1:7" s="154" customFormat="1" ht="15" hidden="1" customHeight="1" x14ac:dyDescent="0.25">
      <c r="A238" s="106" t="s">
        <v>280</v>
      </c>
      <c r="B238" s="150">
        <v>4241</v>
      </c>
      <c r="C238" s="106" t="s">
        <v>281</v>
      </c>
      <c r="D238" s="151">
        <v>400</v>
      </c>
      <c r="E238" s="110"/>
      <c r="F238" s="110">
        <v>400</v>
      </c>
    </row>
    <row r="239" spans="1:7" s="154" customFormat="1" ht="15" customHeight="1" x14ac:dyDescent="0.25">
      <c r="A239" s="162" t="s">
        <v>85</v>
      </c>
      <c r="B239" s="162" t="s">
        <v>282</v>
      </c>
      <c r="C239" s="162" t="s">
        <v>283</v>
      </c>
      <c r="D239" s="163">
        <v>0</v>
      </c>
      <c r="E239" s="163">
        <v>1884</v>
      </c>
      <c r="F239" s="163">
        <v>1884</v>
      </c>
      <c r="G239" s="140"/>
    </row>
    <row r="240" spans="1:7" s="154" customFormat="1" ht="15" customHeight="1" x14ac:dyDescent="0.25">
      <c r="A240" s="102" t="s">
        <v>72</v>
      </c>
      <c r="B240" s="103">
        <v>3</v>
      </c>
      <c r="C240" s="102" t="s">
        <v>22</v>
      </c>
      <c r="D240" s="104"/>
      <c r="E240" s="104"/>
      <c r="F240" s="104"/>
    </row>
    <row r="241" spans="1:6" s="154" customFormat="1" ht="15" customHeight="1" x14ac:dyDescent="0.25">
      <c r="A241" s="105" t="s">
        <v>72</v>
      </c>
      <c r="B241" s="103">
        <v>32</v>
      </c>
      <c r="C241" s="105" t="s">
        <v>33</v>
      </c>
      <c r="D241" s="104"/>
      <c r="E241" s="110"/>
      <c r="F241" s="110">
        <v>1884</v>
      </c>
    </row>
    <row r="242" spans="1:6" s="154" customFormat="1" ht="15" hidden="1" customHeight="1" x14ac:dyDescent="0.25">
      <c r="A242" s="105" t="s">
        <v>72</v>
      </c>
      <c r="B242" s="103">
        <v>321</v>
      </c>
      <c r="C242" s="105" t="s">
        <v>132</v>
      </c>
      <c r="D242" s="104"/>
      <c r="E242" s="110"/>
      <c r="F242" s="110"/>
    </row>
    <row r="243" spans="1:6" s="154" customFormat="1" ht="15" hidden="1" customHeight="1" x14ac:dyDescent="0.25">
      <c r="A243" s="106"/>
      <c r="B243" s="150">
        <v>3211</v>
      </c>
      <c r="C243" s="106" t="s">
        <v>134</v>
      </c>
      <c r="D243" s="151"/>
      <c r="E243" s="110">
        <v>483</v>
      </c>
      <c r="F243" s="110">
        <v>483</v>
      </c>
    </row>
    <row r="244" spans="1:6" hidden="1" x14ac:dyDescent="0.25">
      <c r="A244" s="105"/>
      <c r="B244" s="103">
        <v>322</v>
      </c>
      <c r="C244" s="105" t="s">
        <v>129</v>
      </c>
      <c r="D244" s="104"/>
      <c r="E244" s="108"/>
      <c r="F244" s="108"/>
    </row>
    <row r="245" spans="1:6" s="154" customFormat="1" ht="15" hidden="1" customHeight="1" x14ac:dyDescent="0.25">
      <c r="A245" s="106"/>
      <c r="B245" s="150">
        <v>3221</v>
      </c>
      <c r="C245" s="106" t="s">
        <v>138</v>
      </c>
      <c r="D245" s="151"/>
      <c r="E245" s="110">
        <v>600</v>
      </c>
      <c r="F245" s="110">
        <v>600</v>
      </c>
    </row>
    <row r="246" spans="1:6" s="154" customFormat="1" ht="15" hidden="1" customHeight="1" x14ac:dyDescent="0.25">
      <c r="A246" s="106"/>
      <c r="B246" s="150">
        <v>3225</v>
      </c>
      <c r="C246" s="106" t="s">
        <v>266</v>
      </c>
      <c r="D246" s="151"/>
      <c r="E246" s="110">
        <v>500</v>
      </c>
      <c r="F246" s="110">
        <v>500</v>
      </c>
    </row>
    <row r="247" spans="1:6" s="154" customFormat="1" ht="15" hidden="1" customHeight="1" x14ac:dyDescent="0.25">
      <c r="A247" s="105"/>
      <c r="B247" s="103">
        <v>323</v>
      </c>
      <c r="C247" s="105" t="s">
        <v>141</v>
      </c>
      <c r="D247" s="104"/>
      <c r="E247" s="108"/>
      <c r="F247" s="108"/>
    </row>
    <row r="248" spans="1:6" s="154" customFormat="1" ht="15" hidden="1" customHeight="1" x14ac:dyDescent="0.25">
      <c r="A248" s="106"/>
      <c r="B248" s="150">
        <v>3235</v>
      </c>
      <c r="C248" s="106" t="s">
        <v>268</v>
      </c>
      <c r="D248" s="151"/>
      <c r="E248" s="110">
        <v>300</v>
      </c>
      <c r="F248" s="110">
        <v>300</v>
      </c>
    </row>
    <row r="249" spans="1:6" x14ac:dyDescent="0.25">
      <c r="A249" s="99" t="s">
        <v>85</v>
      </c>
      <c r="B249" s="99" t="s">
        <v>101</v>
      </c>
      <c r="C249" s="99" t="s">
        <v>102</v>
      </c>
      <c r="D249" s="111">
        <v>570</v>
      </c>
      <c r="E249" s="111"/>
      <c r="F249" s="111">
        <f>F253+F255+F257+F261</f>
        <v>1790</v>
      </c>
    </row>
    <row r="250" spans="1:6" s="148" customFormat="1" x14ac:dyDescent="0.25">
      <c r="A250" s="102" t="s">
        <v>72</v>
      </c>
      <c r="B250" s="103">
        <v>3</v>
      </c>
      <c r="C250" s="102" t="s">
        <v>22</v>
      </c>
      <c r="D250" s="104">
        <v>370</v>
      </c>
      <c r="E250" s="104"/>
      <c r="F250" s="104"/>
    </row>
    <row r="251" spans="1:6" s="148" customFormat="1" x14ac:dyDescent="0.25">
      <c r="A251" s="105" t="s">
        <v>72</v>
      </c>
      <c r="B251" s="103">
        <v>32</v>
      </c>
      <c r="C251" s="105" t="s">
        <v>33</v>
      </c>
      <c r="D251" s="104">
        <f>D252+D254+D256</f>
        <v>370</v>
      </c>
      <c r="E251" s="104"/>
      <c r="F251" s="104">
        <f>F249-F261</f>
        <v>370</v>
      </c>
    </row>
    <row r="252" spans="1:6" s="148" customFormat="1" hidden="1" x14ac:dyDescent="0.25">
      <c r="A252" s="105" t="s">
        <v>72</v>
      </c>
      <c r="B252" s="103">
        <v>322</v>
      </c>
      <c r="C252" s="105" t="s">
        <v>129</v>
      </c>
      <c r="D252" s="104">
        <v>120</v>
      </c>
      <c r="E252" s="108"/>
      <c r="F252" s="108"/>
    </row>
    <row r="253" spans="1:6" hidden="1" x14ac:dyDescent="0.25">
      <c r="A253" s="106" t="s">
        <v>284</v>
      </c>
      <c r="B253" s="150">
        <v>3221</v>
      </c>
      <c r="C253" s="106" t="s">
        <v>138</v>
      </c>
      <c r="D253" s="151">
        <v>120</v>
      </c>
      <c r="E253" s="110"/>
      <c r="F253" s="110">
        <v>120</v>
      </c>
    </row>
    <row r="254" spans="1:6" s="164" customFormat="1" hidden="1" x14ac:dyDescent="0.25">
      <c r="A254" s="105" t="s">
        <v>72</v>
      </c>
      <c r="B254" s="103">
        <v>323</v>
      </c>
      <c r="C254" s="105" t="s">
        <v>141</v>
      </c>
      <c r="D254" s="104">
        <v>100</v>
      </c>
      <c r="E254" s="107"/>
      <c r="F254" s="107"/>
    </row>
    <row r="255" spans="1:6" hidden="1" x14ac:dyDescent="0.25">
      <c r="A255" s="106" t="s">
        <v>285</v>
      </c>
      <c r="B255" s="150">
        <v>3231</v>
      </c>
      <c r="C255" s="106" t="s">
        <v>161</v>
      </c>
      <c r="D255" s="151">
        <v>100</v>
      </c>
      <c r="E255" s="110"/>
      <c r="F255" s="110">
        <v>100</v>
      </c>
    </row>
    <row r="256" spans="1:6" s="148" customFormat="1" hidden="1" x14ac:dyDescent="0.25">
      <c r="A256" s="105" t="s">
        <v>72</v>
      </c>
      <c r="B256" s="103">
        <v>329</v>
      </c>
      <c r="C256" s="105" t="s">
        <v>169</v>
      </c>
      <c r="D256" s="104">
        <v>150</v>
      </c>
      <c r="E256" s="108"/>
      <c r="F256" s="108"/>
    </row>
    <row r="257" spans="1:6" hidden="1" x14ac:dyDescent="0.25">
      <c r="A257" s="106" t="s">
        <v>286</v>
      </c>
      <c r="B257" s="150">
        <v>3299</v>
      </c>
      <c r="C257" s="106" t="s">
        <v>169</v>
      </c>
      <c r="D257" s="151">
        <v>150</v>
      </c>
      <c r="E257" s="110"/>
      <c r="F257" s="110">
        <v>150</v>
      </c>
    </row>
    <row r="258" spans="1:6" s="148" customFormat="1" x14ac:dyDescent="0.25">
      <c r="A258" s="102" t="s">
        <v>72</v>
      </c>
      <c r="B258" s="103">
        <v>4</v>
      </c>
      <c r="C258" s="102" t="s">
        <v>24</v>
      </c>
      <c r="D258" s="104">
        <v>200</v>
      </c>
      <c r="E258" s="104"/>
      <c r="F258" s="104"/>
    </row>
    <row r="259" spans="1:6" s="148" customFormat="1" x14ac:dyDescent="0.25">
      <c r="A259" s="105" t="s">
        <v>72</v>
      </c>
      <c r="B259" s="103">
        <v>42</v>
      </c>
      <c r="C259" s="105" t="s">
        <v>50</v>
      </c>
      <c r="D259" s="104">
        <v>200</v>
      </c>
      <c r="E259" s="108"/>
      <c r="F259" s="108">
        <v>1420</v>
      </c>
    </row>
    <row r="260" spans="1:6" s="148" customFormat="1" hidden="1" x14ac:dyDescent="0.25">
      <c r="A260" s="105" t="s">
        <v>72</v>
      </c>
      <c r="B260" s="103">
        <v>422</v>
      </c>
      <c r="C260" s="105" t="s">
        <v>148</v>
      </c>
      <c r="D260" s="104">
        <v>200</v>
      </c>
      <c r="E260" s="108"/>
      <c r="F260" s="108"/>
    </row>
    <row r="261" spans="1:6" hidden="1" x14ac:dyDescent="0.25">
      <c r="A261" s="106" t="s">
        <v>287</v>
      </c>
      <c r="B261" s="150">
        <v>4221</v>
      </c>
      <c r="C261" s="106" t="s">
        <v>150</v>
      </c>
      <c r="D261" s="151">
        <v>200</v>
      </c>
      <c r="E261" s="110">
        <f>F261-D261</f>
        <v>1220</v>
      </c>
      <c r="F261" s="110">
        <v>1420</v>
      </c>
    </row>
    <row r="262" spans="1:6" x14ac:dyDescent="0.25">
      <c r="A262" s="99" t="s">
        <v>85</v>
      </c>
      <c r="B262" s="100" t="s">
        <v>105</v>
      </c>
      <c r="C262" s="99" t="s">
        <v>106</v>
      </c>
      <c r="D262" s="111">
        <v>0</v>
      </c>
      <c r="E262" s="111">
        <v>0</v>
      </c>
      <c r="F262" s="111">
        <v>0</v>
      </c>
    </row>
    <row r="263" spans="1:6" s="148" customFormat="1" ht="15" customHeight="1" x14ac:dyDescent="0.25">
      <c r="A263" s="102" t="s">
        <v>72</v>
      </c>
      <c r="B263" s="103">
        <v>3</v>
      </c>
      <c r="C263" s="102" t="s">
        <v>22</v>
      </c>
      <c r="D263" s="104">
        <v>0</v>
      </c>
      <c r="E263" s="104">
        <v>0</v>
      </c>
      <c r="F263" s="104">
        <v>0</v>
      </c>
    </row>
    <row r="264" spans="1:6" s="148" customFormat="1" ht="15" customHeight="1" x14ac:dyDescent="0.25">
      <c r="A264" s="105" t="s">
        <v>72</v>
      </c>
      <c r="B264" s="103">
        <v>32</v>
      </c>
      <c r="C264" s="105" t="s">
        <v>33</v>
      </c>
      <c r="D264" s="104">
        <v>0</v>
      </c>
      <c r="E264" s="149"/>
      <c r="F264" s="149"/>
    </row>
    <row r="265" spans="1:6" s="148" customFormat="1" ht="15" hidden="1" customHeight="1" x14ac:dyDescent="0.25">
      <c r="A265" s="105" t="s">
        <v>72</v>
      </c>
      <c r="B265" s="103">
        <v>323</v>
      </c>
      <c r="C265" s="105" t="s">
        <v>141</v>
      </c>
      <c r="D265" s="104">
        <v>0</v>
      </c>
      <c r="E265" s="149"/>
      <c r="F265" s="149"/>
    </row>
    <row r="266" spans="1:6" ht="15" hidden="1" customHeight="1" x14ac:dyDescent="0.25">
      <c r="A266" s="106" t="s">
        <v>288</v>
      </c>
      <c r="B266" s="150">
        <v>3232</v>
      </c>
      <c r="C266" s="106" t="s">
        <v>143</v>
      </c>
      <c r="D266" s="151">
        <v>0</v>
      </c>
    </row>
    <row r="267" spans="1:6" x14ac:dyDescent="0.25">
      <c r="A267" s="99" t="s">
        <v>85</v>
      </c>
      <c r="B267" s="100" t="s">
        <v>107</v>
      </c>
      <c r="C267" s="99" t="s">
        <v>108</v>
      </c>
      <c r="D267" s="111">
        <v>580</v>
      </c>
      <c r="E267" s="111"/>
      <c r="F267" s="111">
        <v>580</v>
      </c>
    </row>
    <row r="268" spans="1:6" s="148" customFormat="1" ht="15" customHeight="1" x14ac:dyDescent="0.25">
      <c r="A268" s="102" t="s">
        <v>72</v>
      </c>
      <c r="B268" s="103">
        <v>3</v>
      </c>
      <c r="C268" s="102" t="s">
        <v>22</v>
      </c>
      <c r="D268" s="104">
        <v>580</v>
      </c>
      <c r="E268" s="104"/>
      <c r="F268" s="104"/>
    </row>
    <row r="269" spans="1:6" s="148" customFormat="1" ht="15" customHeight="1" x14ac:dyDescent="0.25">
      <c r="A269" s="105" t="s">
        <v>72</v>
      </c>
      <c r="B269" s="103">
        <v>32</v>
      </c>
      <c r="C269" s="105" t="s">
        <v>33</v>
      </c>
      <c r="D269" s="104">
        <v>580</v>
      </c>
      <c r="E269" s="104"/>
      <c r="F269" s="104">
        <v>580</v>
      </c>
    </row>
    <row r="270" spans="1:6" s="148" customFormat="1" ht="15" hidden="1" customHeight="1" x14ac:dyDescent="0.25">
      <c r="A270" s="105" t="s">
        <v>72</v>
      </c>
      <c r="B270" s="103">
        <v>323</v>
      </c>
      <c r="C270" s="105" t="s">
        <v>141</v>
      </c>
      <c r="D270" s="104">
        <v>580</v>
      </c>
      <c r="E270" s="149"/>
      <c r="F270" s="149"/>
    </row>
    <row r="271" spans="1:6" ht="15" hidden="1" customHeight="1" x14ac:dyDescent="0.25">
      <c r="A271" s="106" t="s">
        <v>288</v>
      </c>
      <c r="B271" s="150">
        <v>3232</v>
      </c>
      <c r="C271" s="106" t="s">
        <v>143</v>
      </c>
      <c r="D271" s="151">
        <v>580</v>
      </c>
      <c r="F271" s="110">
        <v>580</v>
      </c>
    </row>
    <row r="272" spans="1:6" x14ac:dyDescent="0.25">
      <c r="A272" s="94" t="s">
        <v>82</v>
      </c>
      <c r="B272" s="94" t="s">
        <v>109</v>
      </c>
      <c r="C272" s="94" t="s">
        <v>110</v>
      </c>
      <c r="D272" s="96">
        <f>D273+D282</f>
        <v>33440</v>
      </c>
      <c r="E272" s="96"/>
      <c r="F272" s="96">
        <f>F273+F282</f>
        <v>45220</v>
      </c>
    </row>
    <row r="273" spans="1:10" x14ac:dyDescent="0.25">
      <c r="A273" s="99" t="s">
        <v>85</v>
      </c>
      <c r="B273" s="100" t="s">
        <v>56</v>
      </c>
      <c r="C273" s="99" t="s">
        <v>86</v>
      </c>
      <c r="D273" s="111">
        <v>4510</v>
      </c>
      <c r="E273" s="111">
        <f>F273-D273</f>
        <v>15690</v>
      </c>
      <c r="F273" s="111">
        <f>F277+F279+F281</f>
        <v>20200</v>
      </c>
    </row>
    <row r="274" spans="1:10" s="148" customFormat="1" x14ac:dyDescent="0.25">
      <c r="A274" s="102" t="s">
        <v>72</v>
      </c>
      <c r="B274" s="103">
        <v>3</v>
      </c>
      <c r="C274" s="102" t="s">
        <v>22</v>
      </c>
      <c r="D274" s="104">
        <v>4510</v>
      </c>
      <c r="E274" s="104"/>
      <c r="F274" s="104"/>
    </row>
    <row r="275" spans="1:10" s="148" customFormat="1" x14ac:dyDescent="0.25">
      <c r="A275" s="105" t="s">
        <v>72</v>
      </c>
      <c r="B275" s="103">
        <v>31</v>
      </c>
      <c r="C275" s="105" t="s">
        <v>23</v>
      </c>
      <c r="D275" s="104">
        <v>4510</v>
      </c>
      <c r="E275" s="104"/>
      <c r="F275" s="104">
        <v>20200</v>
      </c>
    </row>
    <row r="276" spans="1:10" s="148" customFormat="1" hidden="1" x14ac:dyDescent="0.25">
      <c r="A276" s="105" t="s">
        <v>72</v>
      </c>
      <c r="B276" s="103">
        <v>311</v>
      </c>
      <c r="C276" s="105" t="s">
        <v>212</v>
      </c>
      <c r="D276" s="104">
        <v>3580</v>
      </c>
      <c r="E276" s="149"/>
      <c r="F276" s="149"/>
    </row>
    <row r="277" spans="1:10" hidden="1" x14ac:dyDescent="0.25">
      <c r="A277" s="106" t="s">
        <v>289</v>
      </c>
      <c r="B277" s="150">
        <v>3111</v>
      </c>
      <c r="C277" s="106" t="s">
        <v>214</v>
      </c>
      <c r="D277" s="151">
        <v>3580</v>
      </c>
      <c r="E277" s="110">
        <f>F277-D277</f>
        <v>11420</v>
      </c>
      <c r="F277" s="110">
        <v>15000</v>
      </c>
      <c r="G277" s="154"/>
      <c r="H277" s="152"/>
      <c r="J277" s="152"/>
    </row>
    <row r="278" spans="1:10" s="148" customFormat="1" hidden="1" x14ac:dyDescent="0.25">
      <c r="A278" s="105" t="s">
        <v>72</v>
      </c>
      <c r="B278" s="103">
        <v>312</v>
      </c>
      <c r="C278" s="105" t="s">
        <v>221</v>
      </c>
      <c r="D278" s="104">
        <v>330</v>
      </c>
      <c r="E278" s="108"/>
      <c r="F278" s="108"/>
      <c r="G278" s="138"/>
    </row>
    <row r="279" spans="1:10" hidden="1" x14ac:dyDescent="0.25">
      <c r="A279" s="106" t="s">
        <v>290</v>
      </c>
      <c r="B279" s="150">
        <v>3121</v>
      </c>
      <c r="C279" s="106" t="s">
        <v>221</v>
      </c>
      <c r="D279" s="151">
        <v>330</v>
      </c>
      <c r="E279" s="110"/>
      <c r="F279" s="110">
        <v>2700</v>
      </c>
      <c r="G279" s="154"/>
      <c r="J279" s="152"/>
    </row>
    <row r="280" spans="1:10" s="148" customFormat="1" hidden="1" x14ac:dyDescent="0.25">
      <c r="A280" s="105" t="s">
        <v>72</v>
      </c>
      <c r="B280" s="103">
        <v>313</v>
      </c>
      <c r="C280" s="105" t="s">
        <v>223</v>
      </c>
      <c r="D280" s="104">
        <v>600</v>
      </c>
      <c r="E280" s="108"/>
      <c r="F280" s="108"/>
      <c r="G280" s="138"/>
    </row>
    <row r="281" spans="1:10" hidden="1" x14ac:dyDescent="0.25">
      <c r="A281" s="106" t="s">
        <v>291</v>
      </c>
      <c r="B281" s="150">
        <v>3132</v>
      </c>
      <c r="C281" s="106" t="s">
        <v>237</v>
      </c>
      <c r="D281" s="151">
        <v>600</v>
      </c>
      <c r="E281" s="110">
        <f>F281-D281</f>
        <v>1900</v>
      </c>
      <c r="F281" s="110">
        <v>2500</v>
      </c>
      <c r="G281" s="154"/>
    </row>
    <row r="282" spans="1:10" x14ac:dyDescent="0.25">
      <c r="A282" s="99" t="s">
        <v>85</v>
      </c>
      <c r="B282" s="99" t="s">
        <v>99</v>
      </c>
      <c r="C282" s="99" t="s">
        <v>100</v>
      </c>
      <c r="D282" s="111">
        <v>28930</v>
      </c>
      <c r="E282" s="111"/>
      <c r="F282" s="111">
        <f>F286+F288+F290+F293+F294+F295+F297</f>
        <v>25020</v>
      </c>
    </row>
    <row r="283" spans="1:10" s="148" customFormat="1" x14ac:dyDescent="0.25">
      <c r="A283" s="102" t="s">
        <v>72</v>
      </c>
      <c r="B283" s="103">
        <v>3</v>
      </c>
      <c r="C283" s="102" t="s">
        <v>22</v>
      </c>
      <c r="D283" s="104">
        <v>28930</v>
      </c>
      <c r="E283" s="165"/>
      <c r="F283" s="165"/>
    </row>
    <row r="284" spans="1:10" s="148" customFormat="1" x14ac:dyDescent="0.25">
      <c r="A284" s="105" t="s">
        <v>72</v>
      </c>
      <c r="B284" s="103">
        <v>31</v>
      </c>
      <c r="C284" s="105" t="s">
        <v>23</v>
      </c>
      <c r="D284" s="104">
        <f>D285+D287+D289</f>
        <v>25620</v>
      </c>
      <c r="E284" s="165"/>
      <c r="F284" s="165">
        <f>F282-F291</f>
        <v>22200</v>
      </c>
    </row>
    <row r="285" spans="1:10" s="148" customFormat="1" hidden="1" x14ac:dyDescent="0.25">
      <c r="A285" s="105" t="s">
        <v>72</v>
      </c>
      <c r="B285" s="103">
        <v>311</v>
      </c>
      <c r="C285" s="105" t="s">
        <v>212</v>
      </c>
      <c r="D285" s="104">
        <v>20300</v>
      </c>
      <c r="E285" s="159"/>
      <c r="F285" s="159"/>
    </row>
    <row r="286" spans="1:10" hidden="1" x14ac:dyDescent="0.25">
      <c r="A286" s="106" t="s">
        <v>292</v>
      </c>
      <c r="B286" s="150">
        <v>3111</v>
      </c>
      <c r="C286" s="106" t="s">
        <v>214</v>
      </c>
      <c r="D286" s="151">
        <v>20300</v>
      </c>
      <c r="E286" s="166">
        <f>F286-D286</f>
        <v>-2100</v>
      </c>
      <c r="F286" s="166">
        <v>18200</v>
      </c>
    </row>
    <row r="287" spans="1:10" s="148" customFormat="1" hidden="1" x14ac:dyDescent="0.25">
      <c r="A287" s="105" t="s">
        <v>72</v>
      </c>
      <c r="B287" s="103">
        <v>312</v>
      </c>
      <c r="C287" s="105" t="s">
        <v>221</v>
      </c>
      <c r="D287" s="104">
        <v>1930</v>
      </c>
      <c r="E287" s="159"/>
      <c r="F287" s="159"/>
    </row>
    <row r="288" spans="1:10" hidden="1" x14ac:dyDescent="0.25">
      <c r="A288" s="106" t="s">
        <v>293</v>
      </c>
      <c r="B288" s="150">
        <v>3121</v>
      </c>
      <c r="C288" s="106" t="s">
        <v>221</v>
      </c>
      <c r="D288" s="151">
        <v>1930</v>
      </c>
      <c r="E288" s="166">
        <v>-930</v>
      </c>
      <c r="F288" s="166">
        <v>1000</v>
      </c>
    </row>
    <row r="289" spans="1:6" s="148" customFormat="1" hidden="1" x14ac:dyDescent="0.25">
      <c r="A289" s="105" t="s">
        <v>72</v>
      </c>
      <c r="B289" s="103">
        <v>313</v>
      </c>
      <c r="C289" s="105" t="s">
        <v>223</v>
      </c>
      <c r="D289" s="104">
        <v>3390</v>
      </c>
      <c r="E289" s="159"/>
      <c r="F289" s="159"/>
    </row>
    <row r="290" spans="1:6" hidden="1" x14ac:dyDescent="0.25">
      <c r="A290" s="106" t="s">
        <v>294</v>
      </c>
      <c r="B290" s="150">
        <v>3132</v>
      </c>
      <c r="C290" s="106" t="s">
        <v>237</v>
      </c>
      <c r="D290" s="151">
        <v>3390</v>
      </c>
      <c r="E290" s="166">
        <f>F290-D290</f>
        <v>-390</v>
      </c>
      <c r="F290" s="166">
        <v>3000</v>
      </c>
    </row>
    <row r="291" spans="1:6" s="148" customFormat="1" x14ac:dyDescent="0.25">
      <c r="A291" s="105" t="s">
        <v>72</v>
      </c>
      <c r="B291" s="103">
        <v>32</v>
      </c>
      <c r="C291" s="105" t="s">
        <v>33</v>
      </c>
      <c r="D291" s="104">
        <v>3310</v>
      </c>
      <c r="E291" s="159"/>
      <c r="F291" s="159">
        <f>F293+F294+F295+F297</f>
        <v>2820</v>
      </c>
    </row>
    <row r="292" spans="1:6" s="148" customFormat="1" hidden="1" x14ac:dyDescent="0.25">
      <c r="A292" s="105" t="s">
        <v>72</v>
      </c>
      <c r="B292" s="103">
        <v>321</v>
      </c>
      <c r="C292" s="105" t="s">
        <v>132</v>
      </c>
      <c r="D292" s="104">
        <v>3250</v>
      </c>
      <c r="E292" s="159"/>
      <c r="F292" s="159"/>
    </row>
    <row r="293" spans="1:6" hidden="1" x14ac:dyDescent="0.25">
      <c r="A293" s="106" t="s">
        <v>295</v>
      </c>
      <c r="B293" s="150">
        <v>3211</v>
      </c>
      <c r="C293" s="106" t="s">
        <v>134</v>
      </c>
      <c r="D293" s="151">
        <v>130</v>
      </c>
      <c r="E293" s="166">
        <f>F293-D293</f>
        <v>70</v>
      </c>
      <c r="F293" s="166">
        <v>200</v>
      </c>
    </row>
    <row r="294" spans="1:6" hidden="1" x14ac:dyDescent="0.25">
      <c r="A294" s="106" t="s">
        <v>296</v>
      </c>
      <c r="B294" s="150">
        <v>3212</v>
      </c>
      <c r="C294" s="106" t="s">
        <v>229</v>
      </c>
      <c r="D294" s="151">
        <v>3060</v>
      </c>
      <c r="E294" s="166">
        <f>F294-D294</f>
        <v>-560</v>
      </c>
      <c r="F294" s="166">
        <v>2500</v>
      </c>
    </row>
    <row r="295" spans="1:6" hidden="1" x14ac:dyDescent="0.25">
      <c r="A295" s="106" t="s">
        <v>297</v>
      </c>
      <c r="B295" s="150">
        <v>3213</v>
      </c>
      <c r="C295" s="106" t="s">
        <v>178</v>
      </c>
      <c r="D295" s="151">
        <v>60</v>
      </c>
      <c r="E295" s="166"/>
      <c r="F295" s="166">
        <v>60</v>
      </c>
    </row>
    <row r="296" spans="1:6" s="148" customFormat="1" hidden="1" x14ac:dyDescent="0.25">
      <c r="A296" s="105" t="s">
        <v>72</v>
      </c>
      <c r="B296" s="103">
        <v>323</v>
      </c>
      <c r="C296" s="105" t="s">
        <v>141</v>
      </c>
      <c r="D296" s="104">
        <v>60</v>
      </c>
      <c r="E296" s="159"/>
      <c r="F296" s="159"/>
    </row>
    <row r="297" spans="1:6" hidden="1" x14ac:dyDescent="0.25">
      <c r="A297" s="106" t="s">
        <v>298</v>
      </c>
      <c r="B297" s="150">
        <v>3237</v>
      </c>
      <c r="C297" s="106" t="s">
        <v>145</v>
      </c>
      <c r="D297" s="151">
        <v>60</v>
      </c>
      <c r="E297" s="166"/>
      <c r="F297" s="166">
        <v>60</v>
      </c>
    </row>
    <row r="298" spans="1:6" s="148" customFormat="1" x14ac:dyDescent="0.25">
      <c r="A298" s="94" t="s">
        <v>82</v>
      </c>
      <c r="B298" s="94" t="s">
        <v>111</v>
      </c>
      <c r="C298" s="94" t="s">
        <v>112</v>
      </c>
      <c r="D298" s="96">
        <f>D299+D306+D327</f>
        <v>3880</v>
      </c>
      <c r="E298" s="96"/>
      <c r="F298" s="96">
        <f>F299+F306+F319+F327+F334</f>
        <v>7808</v>
      </c>
    </row>
    <row r="299" spans="1:6" s="148" customFormat="1" x14ac:dyDescent="0.25">
      <c r="A299" s="99" t="s">
        <v>85</v>
      </c>
      <c r="B299" s="100" t="s">
        <v>56</v>
      </c>
      <c r="C299" s="99" t="s">
        <v>86</v>
      </c>
      <c r="D299" s="111">
        <v>2650</v>
      </c>
      <c r="E299" s="111"/>
      <c r="F299" s="111">
        <v>2650</v>
      </c>
    </row>
    <row r="300" spans="1:6" s="148" customFormat="1" x14ac:dyDescent="0.25">
      <c r="A300" s="102" t="s">
        <v>72</v>
      </c>
      <c r="B300" s="103">
        <v>3</v>
      </c>
      <c r="C300" s="102" t="s">
        <v>22</v>
      </c>
      <c r="D300" s="104">
        <v>2650</v>
      </c>
      <c r="E300" s="104"/>
      <c r="F300" s="104">
        <v>2650</v>
      </c>
    </row>
    <row r="301" spans="1:6" s="148" customFormat="1" x14ac:dyDescent="0.25">
      <c r="A301" s="105" t="s">
        <v>72</v>
      </c>
      <c r="B301" s="103">
        <v>31</v>
      </c>
      <c r="C301" s="105" t="s">
        <v>23</v>
      </c>
      <c r="D301" s="104">
        <v>2650</v>
      </c>
      <c r="E301" s="104"/>
      <c r="F301" s="104">
        <v>2650</v>
      </c>
    </row>
    <row r="302" spans="1:6" s="148" customFormat="1" hidden="1" x14ac:dyDescent="0.25">
      <c r="A302" s="105" t="s">
        <v>72</v>
      </c>
      <c r="B302" s="103">
        <v>311</v>
      </c>
      <c r="C302" s="105" t="s">
        <v>212</v>
      </c>
      <c r="D302" s="104">
        <v>2250</v>
      </c>
      <c r="E302" s="149"/>
      <c r="F302" s="149"/>
    </row>
    <row r="303" spans="1:6" s="154" customFormat="1" ht="13.2" hidden="1" x14ac:dyDescent="0.25">
      <c r="A303" s="106" t="s">
        <v>299</v>
      </c>
      <c r="B303" s="150">
        <v>3111</v>
      </c>
      <c r="C303" s="106" t="s">
        <v>300</v>
      </c>
      <c r="D303" s="151">
        <v>2250</v>
      </c>
      <c r="E303" s="110"/>
      <c r="F303" s="110">
        <v>2250</v>
      </c>
    </row>
    <row r="304" spans="1:6" s="148" customFormat="1" hidden="1" x14ac:dyDescent="0.25">
      <c r="A304" s="105" t="s">
        <v>72</v>
      </c>
      <c r="B304" s="103">
        <v>313</v>
      </c>
      <c r="C304" s="105" t="s">
        <v>223</v>
      </c>
      <c r="D304" s="104">
        <v>400</v>
      </c>
      <c r="E304" s="149"/>
      <c r="F304" s="149"/>
    </row>
    <row r="305" spans="1:6" s="154" customFormat="1" ht="13.2" hidden="1" x14ac:dyDescent="0.25">
      <c r="A305" s="106" t="s">
        <v>301</v>
      </c>
      <c r="B305" s="150">
        <v>3132</v>
      </c>
      <c r="C305" s="106" t="s">
        <v>302</v>
      </c>
      <c r="D305" s="151">
        <v>400</v>
      </c>
      <c r="E305" s="110"/>
      <c r="F305" s="110">
        <v>400</v>
      </c>
    </row>
    <row r="306" spans="1:6" s="148" customFormat="1" x14ac:dyDescent="0.25">
      <c r="A306" s="99" t="s">
        <v>85</v>
      </c>
      <c r="B306" s="99" t="s">
        <v>99</v>
      </c>
      <c r="C306" s="99" t="s">
        <v>100</v>
      </c>
      <c r="D306" s="111">
        <v>930</v>
      </c>
      <c r="E306" s="111"/>
      <c r="F306" s="111">
        <v>930</v>
      </c>
    </row>
    <row r="307" spans="1:6" s="148" customFormat="1" x14ac:dyDescent="0.25">
      <c r="A307" s="102" t="s">
        <v>72</v>
      </c>
      <c r="B307" s="103">
        <v>3</v>
      </c>
      <c r="C307" s="102" t="s">
        <v>22</v>
      </c>
      <c r="D307" s="104">
        <v>930</v>
      </c>
      <c r="E307" s="104"/>
      <c r="F307" s="104">
        <v>930</v>
      </c>
    </row>
    <row r="308" spans="1:6" s="148" customFormat="1" x14ac:dyDescent="0.25">
      <c r="A308" s="105" t="s">
        <v>72</v>
      </c>
      <c r="B308" s="103">
        <v>31</v>
      </c>
      <c r="C308" s="105" t="s">
        <v>23</v>
      </c>
      <c r="D308" s="104">
        <v>0</v>
      </c>
      <c r="E308" s="104"/>
      <c r="F308" s="104"/>
    </row>
    <row r="309" spans="1:6" s="148" customFormat="1" hidden="1" x14ac:dyDescent="0.25">
      <c r="A309" s="105" t="s">
        <v>72</v>
      </c>
      <c r="B309" s="103">
        <v>311</v>
      </c>
      <c r="C309" s="105" t="s">
        <v>212</v>
      </c>
      <c r="D309" s="104">
        <v>0</v>
      </c>
      <c r="E309" s="149"/>
      <c r="F309" s="149"/>
    </row>
    <row r="310" spans="1:6" hidden="1" x14ac:dyDescent="0.25">
      <c r="A310" s="106" t="s">
        <v>303</v>
      </c>
      <c r="B310" s="150">
        <v>3111</v>
      </c>
      <c r="C310" s="106" t="s">
        <v>304</v>
      </c>
      <c r="D310" s="151">
        <v>0</v>
      </c>
    </row>
    <row r="311" spans="1:6" s="148" customFormat="1" hidden="1" x14ac:dyDescent="0.25">
      <c r="A311" s="105" t="s">
        <v>72</v>
      </c>
      <c r="B311" s="103">
        <v>313</v>
      </c>
      <c r="C311" s="105" t="s">
        <v>223</v>
      </c>
      <c r="D311" s="104">
        <v>0</v>
      </c>
      <c r="E311" s="149"/>
      <c r="F311" s="149"/>
    </row>
    <row r="312" spans="1:6" hidden="1" x14ac:dyDescent="0.25">
      <c r="A312" s="106" t="s">
        <v>305</v>
      </c>
      <c r="B312" s="150">
        <v>3132</v>
      </c>
      <c r="C312" s="106" t="s">
        <v>306</v>
      </c>
      <c r="D312" s="151">
        <v>0</v>
      </c>
    </row>
    <row r="313" spans="1:6" s="148" customFormat="1" x14ac:dyDescent="0.25">
      <c r="A313" s="105" t="s">
        <v>72</v>
      </c>
      <c r="B313" s="103">
        <v>32</v>
      </c>
      <c r="C313" s="105" t="s">
        <v>33</v>
      </c>
      <c r="D313" s="104">
        <v>930</v>
      </c>
      <c r="E313" s="104"/>
      <c r="F313" s="104">
        <v>930</v>
      </c>
    </row>
    <row r="314" spans="1:6" s="148" customFormat="1" hidden="1" x14ac:dyDescent="0.25">
      <c r="A314" s="105" t="s">
        <v>72</v>
      </c>
      <c r="B314" s="103">
        <v>321</v>
      </c>
      <c r="C314" s="105" t="s">
        <v>132</v>
      </c>
      <c r="D314" s="104">
        <v>0</v>
      </c>
      <c r="E314" s="149"/>
      <c r="F314" s="149"/>
    </row>
    <row r="315" spans="1:6" hidden="1" x14ac:dyDescent="0.25">
      <c r="A315" s="106" t="s">
        <v>307</v>
      </c>
      <c r="B315" s="150">
        <v>3212</v>
      </c>
      <c r="C315" s="106" t="s">
        <v>308</v>
      </c>
      <c r="D315" s="151">
        <v>0</v>
      </c>
    </row>
    <row r="316" spans="1:6" s="148" customFormat="1" hidden="1" x14ac:dyDescent="0.25">
      <c r="A316" s="105" t="s">
        <v>72</v>
      </c>
      <c r="B316" s="103">
        <v>329</v>
      </c>
      <c r="C316" s="105" t="s">
        <v>169</v>
      </c>
      <c r="D316" s="104">
        <v>930</v>
      </c>
      <c r="E316" s="149"/>
      <c r="F316" s="149"/>
    </row>
    <row r="317" spans="1:6" hidden="1" x14ac:dyDescent="0.25">
      <c r="A317" s="106" t="s">
        <v>309</v>
      </c>
      <c r="B317" s="150">
        <v>3299</v>
      </c>
      <c r="C317" s="106" t="s">
        <v>310</v>
      </c>
      <c r="D317" s="151">
        <v>0</v>
      </c>
    </row>
    <row r="318" spans="1:6" hidden="1" x14ac:dyDescent="0.25">
      <c r="A318" s="106" t="s">
        <v>311</v>
      </c>
      <c r="B318" s="150">
        <v>3299</v>
      </c>
      <c r="C318" s="106" t="s">
        <v>312</v>
      </c>
      <c r="D318" s="151">
        <v>930</v>
      </c>
      <c r="F318" s="110">
        <v>930</v>
      </c>
    </row>
    <row r="319" spans="1:6" x14ac:dyDescent="0.25">
      <c r="A319" s="99" t="s">
        <v>85</v>
      </c>
      <c r="B319" s="99" t="s">
        <v>282</v>
      </c>
      <c r="C319" s="99" t="s">
        <v>283</v>
      </c>
      <c r="D319" s="111">
        <v>0</v>
      </c>
      <c r="E319" s="111"/>
      <c r="F319" s="111">
        <f>F322+F324+F326</f>
        <v>2048</v>
      </c>
    </row>
    <row r="320" spans="1:6" x14ac:dyDescent="0.25">
      <c r="A320" s="105" t="s">
        <v>72</v>
      </c>
      <c r="B320" s="103">
        <v>32</v>
      </c>
      <c r="C320" s="105" t="s">
        <v>33</v>
      </c>
      <c r="D320" s="167"/>
      <c r="E320" s="167"/>
      <c r="F320" s="167">
        <v>2048</v>
      </c>
    </row>
    <row r="321" spans="1:6" x14ac:dyDescent="0.25">
      <c r="A321" s="155"/>
      <c r="B321" s="103">
        <v>322</v>
      </c>
      <c r="C321" s="105" t="s">
        <v>129</v>
      </c>
      <c r="D321" s="167"/>
      <c r="E321" s="167"/>
      <c r="F321" s="167"/>
    </row>
    <row r="322" spans="1:6" hidden="1" x14ac:dyDescent="0.25">
      <c r="A322" s="106"/>
      <c r="B322" s="150">
        <v>3221</v>
      </c>
      <c r="C322" s="106" t="s">
        <v>138</v>
      </c>
      <c r="D322" s="151"/>
      <c r="F322" s="110">
        <v>500</v>
      </c>
    </row>
    <row r="323" spans="1:6" hidden="1" x14ac:dyDescent="0.25">
      <c r="A323" s="106"/>
      <c r="B323" s="103">
        <v>323</v>
      </c>
      <c r="C323" s="105" t="s">
        <v>141</v>
      </c>
      <c r="D323" s="151"/>
      <c r="F323" s="110"/>
    </row>
    <row r="324" spans="1:6" hidden="1" x14ac:dyDescent="0.25">
      <c r="A324" s="106"/>
      <c r="B324" s="150">
        <v>3231</v>
      </c>
      <c r="C324" s="106" t="s">
        <v>186</v>
      </c>
      <c r="D324" s="151"/>
      <c r="F324" s="110">
        <v>100</v>
      </c>
    </row>
    <row r="325" spans="1:6" hidden="1" x14ac:dyDescent="0.25">
      <c r="A325" s="105" t="s">
        <v>72</v>
      </c>
      <c r="B325" s="103">
        <v>329</v>
      </c>
      <c r="C325" s="105" t="s">
        <v>169</v>
      </c>
      <c r="D325" s="151"/>
      <c r="F325" s="110"/>
    </row>
    <row r="326" spans="1:6" hidden="1" x14ac:dyDescent="0.25">
      <c r="A326" s="106"/>
      <c r="B326" s="150">
        <v>3299</v>
      </c>
      <c r="C326" s="106" t="s">
        <v>313</v>
      </c>
      <c r="D326" s="151"/>
      <c r="F326" s="110">
        <v>1448</v>
      </c>
    </row>
    <row r="327" spans="1:6" s="148" customFormat="1" x14ac:dyDescent="0.25">
      <c r="A327" s="99" t="s">
        <v>85</v>
      </c>
      <c r="B327" s="99" t="s">
        <v>101</v>
      </c>
      <c r="C327" s="99" t="s">
        <v>102</v>
      </c>
      <c r="D327" s="111">
        <v>300</v>
      </c>
      <c r="E327" s="111"/>
      <c r="F327" s="111">
        <v>300</v>
      </c>
    </row>
    <row r="328" spans="1:6" s="148" customFormat="1" x14ac:dyDescent="0.25">
      <c r="A328" s="102" t="s">
        <v>72</v>
      </c>
      <c r="B328" s="103">
        <v>3</v>
      </c>
      <c r="C328" s="102" t="s">
        <v>22</v>
      </c>
      <c r="D328" s="104">
        <v>300</v>
      </c>
      <c r="E328" s="104"/>
      <c r="F328" s="104"/>
    </row>
    <row r="329" spans="1:6" s="148" customFormat="1" x14ac:dyDescent="0.25">
      <c r="A329" s="105" t="s">
        <v>72</v>
      </c>
      <c r="B329" s="103">
        <v>32</v>
      </c>
      <c r="C329" s="105" t="s">
        <v>33</v>
      </c>
      <c r="D329" s="104">
        <v>300</v>
      </c>
      <c r="E329" s="104"/>
      <c r="F329" s="104">
        <v>300</v>
      </c>
    </row>
    <row r="330" spans="1:6" s="148" customFormat="1" hidden="1" x14ac:dyDescent="0.25">
      <c r="A330" s="105" t="s">
        <v>72</v>
      </c>
      <c r="B330" s="103">
        <v>323</v>
      </c>
      <c r="C330" s="105" t="s">
        <v>141</v>
      </c>
      <c r="D330" s="104">
        <v>100</v>
      </c>
      <c r="E330" s="149"/>
      <c r="F330" s="108"/>
    </row>
    <row r="331" spans="1:6" hidden="1" x14ac:dyDescent="0.25">
      <c r="A331" s="106" t="s">
        <v>314</v>
      </c>
      <c r="B331" s="150">
        <v>3231</v>
      </c>
      <c r="C331" s="106" t="s">
        <v>161</v>
      </c>
      <c r="D331" s="151">
        <v>100</v>
      </c>
      <c r="F331" s="110">
        <v>100</v>
      </c>
    </row>
    <row r="332" spans="1:6" s="148" customFormat="1" hidden="1" x14ac:dyDescent="0.25">
      <c r="A332" s="105" t="s">
        <v>72</v>
      </c>
      <c r="B332" s="103">
        <v>329</v>
      </c>
      <c r="C332" s="105" t="s">
        <v>169</v>
      </c>
      <c r="D332" s="104">
        <v>200</v>
      </c>
      <c r="E332" s="149"/>
      <c r="F332" s="108"/>
    </row>
    <row r="333" spans="1:6" hidden="1" x14ac:dyDescent="0.25">
      <c r="A333" s="106" t="s">
        <v>315</v>
      </c>
      <c r="B333" s="150">
        <v>3299</v>
      </c>
      <c r="C333" s="106" t="s">
        <v>169</v>
      </c>
      <c r="D333" s="151">
        <v>200</v>
      </c>
      <c r="F333" s="110">
        <v>200</v>
      </c>
    </row>
    <row r="334" spans="1:6" x14ac:dyDescent="0.25">
      <c r="A334" s="168" t="s">
        <v>85</v>
      </c>
      <c r="B334" s="169" t="s">
        <v>316</v>
      </c>
      <c r="C334" s="170" t="s">
        <v>317</v>
      </c>
      <c r="D334" s="171"/>
      <c r="E334" s="171"/>
      <c r="F334" s="171">
        <v>1880</v>
      </c>
    </row>
    <row r="335" spans="1:6" x14ac:dyDescent="0.25">
      <c r="A335" s="106"/>
      <c r="B335" s="103">
        <v>3</v>
      </c>
      <c r="C335" s="102" t="s">
        <v>22</v>
      </c>
      <c r="D335" s="151"/>
    </row>
    <row r="336" spans="1:6" x14ac:dyDescent="0.25">
      <c r="A336" s="106"/>
      <c r="B336" s="103">
        <v>32</v>
      </c>
      <c r="C336" s="105" t="s">
        <v>33</v>
      </c>
      <c r="D336" s="151"/>
      <c r="F336" s="110">
        <v>1880</v>
      </c>
    </row>
    <row r="337" spans="1:6" hidden="1" x14ac:dyDescent="0.25">
      <c r="A337" s="106"/>
      <c r="B337" s="103">
        <v>323</v>
      </c>
      <c r="C337" s="105" t="s">
        <v>141</v>
      </c>
      <c r="D337" s="151"/>
      <c r="F337" s="110"/>
    </row>
    <row r="338" spans="1:6" hidden="1" x14ac:dyDescent="0.25">
      <c r="A338" s="106"/>
      <c r="B338" s="150">
        <v>3231</v>
      </c>
      <c r="C338" s="106" t="s">
        <v>161</v>
      </c>
      <c r="D338" s="151"/>
      <c r="F338" s="110">
        <v>940</v>
      </c>
    </row>
    <row r="339" spans="1:6" hidden="1" x14ac:dyDescent="0.25">
      <c r="A339" s="106"/>
      <c r="B339" s="103">
        <v>329</v>
      </c>
      <c r="C339" s="105" t="s">
        <v>169</v>
      </c>
      <c r="D339" s="151"/>
      <c r="F339" s="110"/>
    </row>
    <row r="340" spans="1:6" hidden="1" x14ac:dyDescent="0.25">
      <c r="A340" s="106"/>
      <c r="B340" s="150">
        <v>3299</v>
      </c>
      <c r="C340" s="106" t="s">
        <v>169</v>
      </c>
      <c r="D340" s="151"/>
      <c r="F340" s="110">
        <v>940</v>
      </c>
    </row>
    <row r="341" spans="1:6" s="148" customFormat="1" x14ac:dyDescent="0.25">
      <c r="A341" s="94" t="s">
        <v>113</v>
      </c>
      <c r="B341" s="94" t="s">
        <v>114</v>
      </c>
      <c r="C341" s="94" t="s">
        <v>115</v>
      </c>
      <c r="D341" s="96">
        <v>2000</v>
      </c>
      <c r="E341" s="96"/>
      <c r="F341" s="96">
        <f>F346+F348+F349+F350+F351+F353</f>
        <v>4010</v>
      </c>
    </row>
    <row r="342" spans="1:6" s="148" customFormat="1" x14ac:dyDescent="0.25">
      <c r="A342" s="116" t="s">
        <v>85</v>
      </c>
      <c r="B342" s="116" t="s">
        <v>61</v>
      </c>
      <c r="C342" s="117" t="s">
        <v>94</v>
      </c>
      <c r="D342" s="111">
        <v>2000</v>
      </c>
      <c r="E342" s="111"/>
      <c r="F342" s="111">
        <f>F346+F348+F349+F351++F353</f>
        <v>4010</v>
      </c>
    </row>
    <row r="343" spans="1:6" s="148" customFormat="1" x14ac:dyDescent="0.25">
      <c r="A343" s="102" t="s">
        <v>72</v>
      </c>
      <c r="B343" s="103">
        <v>4</v>
      </c>
      <c r="C343" s="102" t="s">
        <v>24</v>
      </c>
      <c r="D343" s="104">
        <v>2000</v>
      </c>
      <c r="E343" s="104"/>
      <c r="F343" s="104"/>
    </row>
    <row r="344" spans="1:6" s="148" customFormat="1" x14ac:dyDescent="0.25">
      <c r="A344" s="105" t="s">
        <v>72</v>
      </c>
      <c r="B344" s="103">
        <v>42</v>
      </c>
      <c r="C344" s="105" t="s">
        <v>50</v>
      </c>
      <c r="D344" s="104">
        <v>2000</v>
      </c>
      <c r="E344" s="104"/>
      <c r="F344" s="104">
        <v>4010</v>
      </c>
    </row>
    <row r="345" spans="1:6" s="148" customFormat="1" hidden="1" x14ac:dyDescent="0.25">
      <c r="A345" s="105" t="s">
        <v>72</v>
      </c>
      <c r="B345" s="103">
        <v>421</v>
      </c>
      <c r="C345" s="105" t="s">
        <v>318</v>
      </c>
      <c r="D345" s="104">
        <v>0</v>
      </c>
      <c r="E345" s="108"/>
      <c r="F345" s="108"/>
    </row>
    <row r="346" spans="1:6" hidden="1" x14ac:dyDescent="0.25">
      <c r="A346" s="106" t="s">
        <v>319</v>
      </c>
      <c r="B346" s="150">
        <v>4212</v>
      </c>
      <c r="C346" s="106" t="s">
        <v>320</v>
      </c>
      <c r="D346" s="151">
        <v>0</v>
      </c>
      <c r="E346" s="110"/>
      <c r="F346" s="110"/>
    </row>
    <row r="347" spans="1:6" s="148" customFormat="1" hidden="1" x14ac:dyDescent="0.25">
      <c r="A347" s="105" t="s">
        <v>72</v>
      </c>
      <c r="B347" s="103">
        <v>422</v>
      </c>
      <c r="C347" s="105" t="s">
        <v>148</v>
      </c>
      <c r="D347" s="104">
        <v>1340</v>
      </c>
      <c r="E347" s="108"/>
      <c r="F347" s="108"/>
    </row>
    <row r="348" spans="1:6" hidden="1" x14ac:dyDescent="0.25">
      <c r="A348" s="106" t="s">
        <v>321</v>
      </c>
      <c r="B348" s="150">
        <v>4221</v>
      </c>
      <c r="C348" s="106" t="s">
        <v>150</v>
      </c>
      <c r="D348" s="151">
        <v>1340</v>
      </c>
      <c r="E348" s="110">
        <f>F348-D348</f>
        <v>2010</v>
      </c>
      <c r="F348" s="110">
        <v>3350</v>
      </c>
    </row>
    <row r="349" spans="1:6" hidden="1" x14ac:dyDescent="0.25">
      <c r="A349" s="106" t="s">
        <v>322</v>
      </c>
      <c r="B349" s="150">
        <v>4222</v>
      </c>
      <c r="C349" s="106" t="s">
        <v>323</v>
      </c>
      <c r="D349" s="151">
        <v>0</v>
      </c>
      <c r="E349" s="110"/>
      <c r="F349" s="110"/>
    </row>
    <row r="350" spans="1:6" hidden="1" x14ac:dyDescent="0.25">
      <c r="A350" s="106" t="s">
        <v>324</v>
      </c>
      <c r="B350" s="150">
        <v>4223</v>
      </c>
      <c r="C350" s="106" t="s">
        <v>325</v>
      </c>
      <c r="D350" s="151">
        <v>0</v>
      </c>
      <c r="E350" s="110"/>
      <c r="F350" s="110"/>
    </row>
    <row r="351" spans="1:6" hidden="1" x14ac:dyDescent="0.25">
      <c r="A351" s="106" t="s">
        <v>326</v>
      </c>
      <c r="B351" s="150">
        <v>4227</v>
      </c>
      <c r="C351" s="106" t="s">
        <v>175</v>
      </c>
      <c r="D351" s="151">
        <v>0</v>
      </c>
      <c r="E351" s="110"/>
      <c r="F351" s="110"/>
    </row>
    <row r="352" spans="1:6" s="148" customFormat="1" hidden="1" x14ac:dyDescent="0.25">
      <c r="A352" s="105" t="s">
        <v>72</v>
      </c>
      <c r="B352" s="103">
        <v>424</v>
      </c>
      <c r="C352" s="105" t="s">
        <v>277</v>
      </c>
      <c r="D352" s="104">
        <v>660</v>
      </c>
      <c r="E352" s="108"/>
      <c r="F352" s="108"/>
    </row>
    <row r="353" spans="1:6" hidden="1" x14ac:dyDescent="0.25">
      <c r="A353" s="106" t="s">
        <v>327</v>
      </c>
      <c r="B353" s="150">
        <v>4241</v>
      </c>
      <c r="C353" s="106" t="s">
        <v>281</v>
      </c>
      <c r="D353" s="151">
        <v>660</v>
      </c>
      <c r="E353" s="110"/>
      <c r="F353" s="110">
        <v>660</v>
      </c>
    </row>
    <row r="354" spans="1:6" hidden="1" x14ac:dyDescent="0.25">
      <c r="E354" s="110"/>
      <c r="F354" s="110"/>
    </row>
  </sheetData>
  <mergeCells count="2">
    <mergeCell ref="A1:I1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Račun prihoda i rashoda</vt:lpstr>
      <vt:lpstr>Rashodi prema funkcijskoj kl</vt:lpstr>
      <vt:lpstr>Račun financiranja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Luela</cp:lastModifiedBy>
  <cp:lastPrinted>2023-05-11T07:54:54Z</cp:lastPrinted>
  <dcterms:created xsi:type="dcterms:W3CDTF">2022-08-12T12:51:27Z</dcterms:created>
  <dcterms:modified xsi:type="dcterms:W3CDTF">2023-06-15T06:53:51Z</dcterms:modified>
</cp:coreProperties>
</file>